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K:\KENTECHTX\02 GET WORK\01 Business Development\00 GENERAL\"/>
    </mc:Choice>
  </mc:AlternateContent>
  <xr:revisionPtr revIDLastSave="0" documentId="13_ncr:1_{BF51A892-98BC-4CC3-B6A6-21DFC5208F3E}" xr6:coauthVersionLast="47" xr6:coauthVersionMax="47" xr10:uidLastSave="{00000000-0000-0000-0000-000000000000}"/>
  <bookViews>
    <workbookView xWindow="-108" yWindow="-108" windowWidth="23256" windowHeight="12576" xr2:uid="{1F30F034-0E45-4BD2-B065-72932AE97424}"/>
  </bookViews>
  <sheets>
    <sheet name="Oppty Grading Scale" sheetId="1" r:id="rId1"/>
    <sheet name="Difficulty Grading Scale" sheetId="3" r:id="rId2"/>
  </sheets>
  <definedNames>
    <definedName name="_xlnm.Print_Area" localSheetId="1">'Difficulty Grading Scale'!$B$1:$H$66</definedName>
    <definedName name="_xlnm.Print_Area" localSheetId="0">'Oppty Grading Scale'!$B$1:$J$28</definedName>
    <definedName name="_xlnm.Print_Titles" localSheetId="1">'Difficulty Grading Scale'!$27:$27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8" i="1"/>
  <c r="F19" i="1"/>
  <c r="F20" i="1"/>
  <c r="F22" i="1"/>
  <c r="F23" i="1"/>
  <c r="F24" i="1"/>
  <c r="F25" i="1"/>
  <c r="F26" i="1"/>
  <c r="F21" i="1"/>
  <c r="F27" i="1" l="1"/>
  <c r="F28" i="1" s="1"/>
  <c r="G64" i="3" l="1"/>
  <c r="G62" i="3"/>
</calcChain>
</file>

<file path=xl/sharedStrings.xml><?xml version="1.0" encoding="utf-8"?>
<sst xmlns="http://schemas.openxmlformats.org/spreadsheetml/2006/main" count="265" uniqueCount="227">
  <si>
    <t>Opportunities</t>
  </si>
  <si>
    <t>A</t>
  </si>
  <si>
    <t>Favorable construction schedule</t>
  </si>
  <si>
    <t>B</t>
  </si>
  <si>
    <t>Previous relationship/work with Owner</t>
  </si>
  <si>
    <t>C</t>
  </si>
  <si>
    <t>Degree of Difficulty - NECA Grading Chart</t>
  </si>
  <si>
    <t>Cash Flow Curve</t>
  </si>
  <si>
    <t>How many GCs are on the job?</t>
  </si>
  <si>
    <t>Manpower Availability</t>
  </si>
  <si>
    <t>How many ECs are on the job?</t>
  </si>
  <si>
    <t xml:space="preserve">NECA - National Electrical Contractors Association </t>
  </si>
  <si>
    <t>Manual of Labor Units 2013 - 2014</t>
  </si>
  <si>
    <t>Job Name:</t>
  </si>
  <si>
    <t>Job No:</t>
  </si>
  <si>
    <r>
      <t xml:space="preserve">"The purpose of the Labor Adjustment Chart is to identify the labor column that will be used due to the type of project. </t>
    </r>
    <r>
      <rPr>
        <sz val="10"/>
        <rFont val="Arial"/>
        <family val="2"/>
      </rPr>
      <t xml:space="preserve"> Labor adjustments will still be needed for building height, weather conditions, overtime, abnormal project durations, abnormal peak work forces, abnormal work schedules, abnormal project sizes, and shortage of qualified electricians, project location, general contractor, abnormal non-productive labor, and other conditions" (refer: pg. xii NECA MLU 2013-14). "</t>
    </r>
    <r>
      <rPr>
        <b/>
        <u/>
        <sz val="10"/>
        <rFont val="Arial"/>
        <family val="2"/>
      </rPr>
      <t>Labor units in the NECA Manual of Labor Units are for new work only</t>
    </r>
    <r>
      <rPr>
        <b/>
        <sz val="10"/>
        <rFont val="Arial"/>
        <family val="2"/>
      </rPr>
      <t xml:space="preserve"> and for a complete electrical installation. For remodeling or change order situations these labor units need to be substantially increased" (refer: pg. 1 sect. 1 NECA MLU 2013-14).</t>
    </r>
    <r>
      <rPr>
        <sz val="10"/>
        <rFont val="Arial"/>
        <family val="2"/>
      </rPr>
      <t xml:space="preserve"> </t>
    </r>
    <r>
      <rPr>
        <b/>
        <sz val="10"/>
        <rFont val="Arial"/>
        <family val="2"/>
      </rPr>
      <t>See project grading chart below for determination of type of project.</t>
    </r>
  </si>
  <si>
    <t xml:space="preserve"> </t>
  </si>
  <si>
    <t>GRADE:</t>
  </si>
  <si>
    <t>1 Point</t>
  </si>
  <si>
    <t>Normal or applicable - NECA Col. 1</t>
  </si>
  <si>
    <t>2 Points</t>
  </si>
  <si>
    <t>Difficult -                    NECA Col. 2</t>
  </si>
  <si>
    <t>3 Points</t>
  </si>
  <si>
    <t>Very Difficult -            NECA Col. 3</t>
  </si>
  <si>
    <t>If your project total score is:</t>
  </si>
  <si>
    <r>
      <t>SITUATION</t>
    </r>
    <r>
      <rPr>
        <b/>
        <sz val="11"/>
        <rFont val="Arial"/>
        <family val="2"/>
      </rPr>
      <t xml:space="preserve"> </t>
    </r>
  </si>
  <si>
    <r>
      <t>NORMAL</t>
    </r>
    <r>
      <rPr>
        <b/>
        <sz val="11"/>
        <rFont val="Arial"/>
        <family val="2"/>
      </rPr>
      <t xml:space="preserve">       </t>
    </r>
  </si>
  <si>
    <t xml:space="preserve">DIFFICULT      </t>
  </si>
  <si>
    <r>
      <t>VERY DIFFICULT</t>
    </r>
    <r>
      <rPr>
        <b/>
        <sz val="11"/>
        <rFont val="Arial"/>
        <family val="2"/>
      </rPr>
      <t xml:space="preserve"> </t>
    </r>
  </si>
  <si>
    <t>NOTES</t>
  </si>
  <si>
    <t>GRADE</t>
  </si>
  <si>
    <t xml:space="preserve"> Hours Worked</t>
  </si>
  <si>
    <t>Over 50</t>
  </si>
  <si>
    <t>Shifts</t>
  </si>
  <si>
    <t>Day</t>
  </si>
  <si>
    <t>2nd Shift</t>
  </si>
  <si>
    <t>3rd Shift</t>
  </si>
  <si>
    <t>Job Documents</t>
  </si>
  <si>
    <t>Standard</t>
  </si>
  <si>
    <t>Poor</t>
  </si>
  <si>
    <t>None</t>
  </si>
  <si>
    <t>Working Conditions</t>
  </si>
  <si>
    <t>Indoor with Controlled Environment</t>
  </si>
  <si>
    <t>Moderate</t>
  </si>
  <si>
    <t>Extreme Weather</t>
  </si>
  <si>
    <t>Crew Density</t>
  </si>
  <si>
    <t>Normal</t>
  </si>
  <si>
    <t xml:space="preserve">Extreme  </t>
  </si>
  <si>
    <t>Working Height</t>
  </si>
  <si>
    <t>Up to 10'</t>
  </si>
  <si>
    <t>10' - 20'</t>
  </si>
  <si>
    <t>20' and up</t>
  </si>
  <si>
    <t>Floors</t>
  </si>
  <si>
    <t>0 to 3</t>
  </si>
  <si>
    <t>4-7</t>
  </si>
  <si>
    <t>8 and up</t>
  </si>
  <si>
    <t>Job Duration</t>
  </si>
  <si>
    <t>Normal for Project Size</t>
  </si>
  <si>
    <t>Longer for Project Size</t>
  </si>
  <si>
    <t>Shorter for Project Size</t>
  </si>
  <si>
    <t>Bldg Sq. Ft.</t>
  </si>
  <si>
    <t>Up to 20K sq'</t>
  </si>
  <si>
    <t>20-100K sq'</t>
  </si>
  <si>
    <t>Over 100K sq'</t>
  </si>
  <si>
    <t>Proj. Size $</t>
  </si>
  <si>
    <t>Up to $250K</t>
  </si>
  <si>
    <t>$250K-$900K</t>
  </si>
  <si>
    <t>Over $900K</t>
  </si>
  <si>
    <t>Site Size</t>
  </si>
  <si>
    <t>1 Acre or Less</t>
  </si>
  <si>
    <t>2 -5 Acres</t>
  </si>
  <si>
    <t>6 Acres &amp; Over</t>
  </si>
  <si>
    <t>Safety</t>
  </si>
  <si>
    <t>Extreme</t>
  </si>
  <si>
    <t>Job Condition</t>
  </si>
  <si>
    <t>New Construction</t>
  </si>
  <si>
    <t>Remodel</t>
  </si>
  <si>
    <t>Work While Occupied</t>
  </si>
  <si>
    <t>Clean-up</t>
  </si>
  <si>
    <t>Routine</t>
  </si>
  <si>
    <t>"No Dust"</t>
  </si>
  <si>
    <t>"Clean Room" Conditions</t>
  </si>
  <si>
    <t>Installation</t>
  </si>
  <si>
    <t>Repetitive</t>
  </si>
  <si>
    <t>Moderate Repetitive</t>
  </si>
  <si>
    <t>No Repetition</t>
  </si>
  <si>
    <t>Type of Construction</t>
  </si>
  <si>
    <t>Frame</t>
  </si>
  <si>
    <t>Block</t>
  </si>
  <si>
    <t>Concrete or Exposed</t>
  </si>
  <si>
    <t>Systems</t>
  </si>
  <si>
    <t>Common</t>
  </si>
  <si>
    <t>Special</t>
  </si>
  <si>
    <t>Complex</t>
  </si>
  <si>
    <t>Conduit Type</t>
  </si>
  <si>
    <t>PVC, EMT, Flex</t>
  </si>
  <si>
    <t>Rigid, IMC, Alum</t>
  </si>
  <si>
    <t>PVC Coated Rigid</t>
  </si>
  <si>
    <t>Project Access</t>
  </si>
  <si>
    <t>Unlimited</t>
  </si>
  <si>
    <t>Limited</t>
  </si>
  <si>
    <t>Escorts</t>
  </si>
  <si>
    <t>Voltage</t>
  </si>
  <si>
    <t>0-600V</t>
  </si>
  <si>
    <t>600-5KV</t>
  </si>
  <si>
    <t>Over 5KV</t>
  </si>
  <si>
    <t>Tools/Equipment</t>
  </si>
  <si>
    <t>Non-standard</t>
  </si>
  <si>
    <t>Specialty</t>
  </si>
  <si>
    <t>Craft Co-ordination Required</t>
  </si>
  <si>
    <t>Minimum</t>
  </si>
  <si>
    <t>Maximum</t>
  </si>
  <si>
    <t>Inventory of Local Supplier</t>
  </si>
  <si>
    <t>Adequate</t>
  </si>
  <si>
    <t>Proximity of Stored Material</t>
  </si>
  <si>
    <t>On Sight</t>
  </si>
  <si>
    <t>In the General Area of the Project</t>
  </si>
  <si>
    <t>Remote</t>
  </si>
  <si>
    <t>Authority Having Jurisdiction</t>
  </si>
  <si>
    <t>Considerable Experience with Type of Project</t>
  </si>
  <si>
    <t>Moderate Experience with Type of Project</t>
  </si>
  <si>
    <t>Limited Experience with Type of Project</t>
  </si>
  <si>
    <t>Labor Base</t>
  </si>
  <si>
    <t>Ready Available</t>
  </si>
  <si>
    <t>Moderately Available</t>
  </si>
  <si>
    <t>Not Available</t>
  </si>
  <si>
    <t>Information</t>
  </si>
  <si>
    <t>Timely</t>
  </si>
  <si>
    <t>Delayed</t>
  </si>
  <si>
    <t>Decision Making</t>
  </si>
  <si>
    <t>Job Continuity</t>
  </si>
  <si>
    <t>No Interruptions</t>
  </si>
  <si>
    <t>Moderate Interruptions</t>
  </si>
  <si>
    <t>Extreme Interruptions</t>
  </si>
  <si>
    <t>Change Order Quantity</t>
  </si>
  <si>
    <t>Minimal</t>
  </si>
  <si>
    <t>Excessive</t>
  </si>
  <si>
    <t>Change Order Timing</t>
  </si>
  <si>
    <t>Prior to Installation</t>
  </si>
  <si>
    <t>During Installation</t>
  </si>
  <si>
    <t>After Installation</t>
  </si>
  <si>
    <t>Job Schedule</t>
  </si>
  <si>
    <t>As Planned</t>
  </si>
  <si>
    <t>Moderately Compressed or Extended</t>
  </si>
  <si>
    <t>Excessively Compressed or Extended</t>
  </si>
  <si>
    <t>General Contractors on Same Jobsite</t>
  </si>
  <si>
    <t>One with Prime Responsibility</t>
  </si>
  <si>
    <t>Two with Prime Responsibilities</t>
  </si>
  <si>
    <t>Three with Prime Responsibilities</t>
  </si>
  <si>
    <t>Job Meetings</t>
  </si>
  <si>
    <t>Regularly Scheduled</t>
  </si>
  <si>
    <t>"Crisis" Meetings</t>
  </si>
  <si>
    <t>Shared Responsibility for Project</t>
  </si>
  <si>
    <t>One E.C. Responsible for Project</t>
  </si>
  <si>
    <t>Two Electrical Contractors on Project</t>
  </si>
  <si>
    <t>Multiple Electrical Contractors on Project</t>
  </si>
  <si>
    <t>Project Total Scores</t>
  </si>
  <si>
    <t>Floors over 3 =</t>
  </si>
  <si>
    <t>X</t>
  </si>
  <si>
    <t>=</t>
  </si>
  <si>
    <t>Building Height</t>
  </si>
  <si>
    <r>
      <t xml:space="preserve">LABOR ADJUSTMENTS DUE TO BUILDING HEIGHT: </t>
    </r>
    <r>
      <rPr>
        <sz val="8"/>
        <rFont val="Arial"/>
        <family val="2"/>
      </rPr>
      <t>The basic labor units in NECA MLU 2013-14 are based on buildings and projects with up to three floors above grade or street level. For taller buildings or projects, a labor adjustment must be made to the estimated labor sub-totals developed from the labor units in the Manual. To evaluate additional labor required due to the height of a building, a cumulative range of 1% to 2% per floor reflects the rate of productivity loss experienced by contractors (refer: pg. xiv NECA MLU 2013-14).</t>
    </r>
  </si>
  <si>
    <t>Final Grade</t>
  </si>
  <si>
    <t>Opportunity Scores</t>
  </si>
  <si>
    <t>Opportunity Grading Sheet</t>
  </si>
  <si>
    <t>Grading Categories</t>
  </si>
  <si>
    <t>Pts</t>
  </si>
  <si>
    <t>Favorable construction schedule (manhours/month burned)</t>
  </si>
  <si>
    <t>0-46</t>
  </si>
  <si>
    <t>47-77</t>
  </si>
  <si>
    <t>77+</t>
  </si>
  <si>
    <t>3 to 5</t>
  </si>
  <si>
    <t>6 to 10</t>
  </si>
  <si>
    <t>11+</t>
  </si>
  <si>
    <t>No</t>
  </si>
  <si>
    <t>Yes</t>
  </si>
  <si>
    <t>5 or more</t>
  </si>
  <si>
    <t>Number Range</t>
  </si>
  <si>
    <t>Value</t>
  </si>
  <si>
    <t>Construction Schedule</t>
  </si>
  <si>
    <t>Client Grade</t>
  </si>
  <si>
    <t>Difficulty Grade</t>
  </si>
  <si>
    <t># of GCs</t>
  </si>
  <si>
    <t># of Ecs</t>
  </si>
  <si>
    <t>Some</t>
  </si>
  <si>
    <t>Negative</t>
  </si>
  <si>
    <t>Positive</t>
  </si>
  <si>
    <t>Final Score</t>
  </si>
  <si>
    <t>Pts Received</t>
  </si>
  <si>
    <t>Answers</t>
  </si>
  <si>
    <t>Example:</t>
  </si>
  <si>
    <t>0 - 46 points = Normal</t>
  </si>
  <si>
    <t>47 - 77 points = Difficult</t>
  </si>
  <si>
    <t>78 - 105 points = Very Difficult</t>
  </si>
  <si>
    <t>90+</t>
  </si>
  <si>
    <t>80-90</t>
  </si>
  <si>
    <t>79 or less</t>
  </si>
  <si>
    <t>&gt; 5001</t>
  </si>
  <si>
    <t>2501-5000</t>
  </si>
  <si>
    <t>&lt; 2500</t>
  </si>
  <si>
    <t>3 or 4</t>
  </si>
  <si>
    <t>2 or less</t>
  </si>
  <si>
    <t>per floor</t>
  </si>
  <si>
    <t>Market Segment</t>
  </si>
  <si>
    <t>Market Segment (ratings based on Profit/Mhr per segment)</t>
  </si>
  <si>
    <t>Choose from drop down list</t>
  </si>
  <si>
    <t>Groundup</t>
  </si>
  <si>
    <t>Data Center</t>
  </si>
  <si>
    <t>Oncor Vault</t>
  </si>
  <si>
    <t>Churches</t>
  </si>
  <si>
    <t>Tenant Improvement</t>
  </si>
  <si>
    <t>High Rise Core and Shell</t>
  </si>
  <si>
    <t>Office</t>
  </si>
  <si>
    <t>MOB</t>
  </si>
  <si>
    <t>Medical</t>
  </si>
  <si>
    <t>Parking Garage</t>
  </si>
  <si>
    <t>Higher Education</t>
  </si>
  <si>
    <t>K12</t>
  </si>
  <si>
    <t>Duct Bank</t>
  </si>
  <si>
    <t>Gear Upgrade</t>
  </si>
  <si>
    <t>Flight Simulation</t>
  </si>
  <si>
    <t>Store Front Remodel</t>
  </si>
  <si>
    <t>Entertainment</t>
  </si>
  <si>
    <t>Manufacturing</t>
  </si>
  <si>
    <t>Remodel or Ground up??</t>
  </si>
  <si>
    <t>Market advantage leans towards Kentech</t>
  </si>
  <si>
    <t>Kentech adds 1% per floor labor adjustment for each floor over 3 to reflect the industry standard adopted by the National Electrical Contractors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</si>
</sst>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_(* #,##0_);_(* \(#,##0\);_(* &quot;-&quot;??_);_(@_)"/>
    <numFmt numFmtId="166" formatCode="&quot;$&quot;#,##0.00"/>
  </numFmts>
  <fonts count="17" x14ac:knownFonts="1">
    <font>
      <sz val="11"/>
      <color indexed="8"/>
      <name val="Calibri"/>
      <family val="2"/>
      <scheme val="minor"/>
    </font>
    <font>
      <sz val="11"/>
      <color theme="1"/>
      <name val="Calibri"/>
      <family val="2"/>
      <scheme val="minor"/>
    </font>
    <font>
      <u/>
      <sz val="11"/>
      <color indexed="8"/>
      <name val="Calibri"/>
      <family val="2"/>
      <scheme val="minor"/>
    </font>
    <font>
      <sz val="10"/>
      <name val="Arial"/>
      <family val="2"/>
    </font>
    <font>
      <b/>
      <sz val="14"/>
      <name val="Arial"/>
      <family val="2"/>
    </font>
    <font>
      <b/>
      <sz val="12"/>
      <name val="Arial"/>
      <family val="2"/>
    </font>
    <font>
      <b/>
      <sz val="10"/>
      <name val="Arial"/>
      <family val="2"/>
    </font>
    <font>
      <b/>
      <u/>
      <sz val="10"/>
      <name val="Arial"/>
      <family val="2"/>
    </font>
    <font>
      <b/>
      <sz val="8"/>
      <name val="Arial"/>
      <family val="2"/>
    </font>
    <font>
      <b/>
      <u/>
      <sz val="11"/>
      <name val="Arial"/>
      <family val="2"/>
    </font>
    <font>
      <b/>
      <sz val="11"/>
      <name val="Arial"/>
      <family val="2"/>
    </font>
    <font>
      <sz val="11"/>
      <name val="Arial"/>
      <family val="2"/>
    </font>
    <font>
      <u/>
      <sz val="10"/>
      <name val="Arial"/>
      <family val="2"/>
    </font>
    <font>
      <sz val="8"/>
      <name val="Arial"/>
      <family val="2"/>
    </font>
    <font>
      <b/>
      <sz val="11"/>
      <color indexed="8"/>
      <name val="Calibri"/>
      <family val="2"/>
      <scheme val="minor"/>
    </font>
    <font>
      <b/>
      <i/>
      <u/>
      <sz val="11"/>
      <color indexed="8"/>
      <name val="Calibri"/>
      <family val="2"/>
      <scheme val="minor"/>
    </font>
    <font>
      <b/>
      <i/>
      <sz val="18"/>
      <color indexed="8"/>
      <name val="Calibri"/>
      <family val="2"/>
      <scheme val="minor"/>
    </font>
  </fonts>
  <fills count="9">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cellStyleXfs>
  <cellXfs count="88">
    <xf numFmtId="0" fontId="0" fillId="0" borderId="0" xfId="0"/>
    <xf numFmtId="0" fontId="0" fillId="0" borderId="0" xfId="0" applyAlignment="1">
      <alignment horizontal="center"/>
    </xf>
    <xf numFmtId="164" fontId="0" fillId="0" borderId="0" xfId="0" applyNumberFormat="1" applyAlignment="1">
      <alignment horizontal="center"/>
    </xf>
    <xf numFmtId="0" fontId="4" fillId="0" borderId="0" xfId="3" applyFont="1"/>
    <xf numFmtId="0" fontId="3" fillId="0" borderId="0" xfId="3"/>
    <xf numFmtId="0" fontId="5" fillId="0" borderId="0" xfId="3" applyFont="1"/>
    <xf numFmtId="0" fontId="6" fillId="0" borderId="0" xfId="3" applyFont="1"/>
    <xf numFmtId="0" fontId="3" fillId="0" borderId="0" xfId="3" applyAlignment="1">
      <alignment horizontal="left"/>
    </xf>
    <xf numFmtId="0" fontId="3" fillId="0" borderId="0" xfId="3" applyAlignment="1">
      <alignment horizontal="right"/>
    </xf>
    <xf numFmtId="0" fontId="8" fillId="0" borderId="0" xfId="3" applyFont="1" applyAlignment="1">
      <alignment horizontal="left" vertical="center" wrapText="1"/>
    </xf>
    <xf numFmtId="0" fontId="3" fillId="0" borderId="5" xfId="3" applyBorder="1"/>
    <xf numFmtId="0" fontId="3" fillId="0" borderId="6" xfId="3" applyBorder="1"/>
    <xf numFmtId="0" fontId="3" fillId="0" borderId="7" xfId="3" applyBorder="1"/>
    <xf numFmtId="0" fontId="3" fillId="0" borderId="8" xfId="3" applyBorder="1"/>
    <xf numFmtId="0" fontId="3" fillId="0" borderId="9" xfId="3" applyBorder="1"/>
    <xf numFmtId="0" fontId="9" fillId="0" borderId="11" xfId="3" applyFont="1" applyBorder="1" applyAlignment="1">
      <alignment horizontal="center" wrapText="1"/>
    </xf>
    <xf numFmtId="0" fontId="9" fillId="0" borderId="12" xfId="3" applyFont="1" applyBorder="1" applyAlignment="1">
      <alignment horizontal="center" wrapText="1"/>
    </xf>
    <xf numFmtId="0" fontId="9" fillId="0" borderId="13" xfId="3" applyFont="1" applyBorder="1" applyAlignment="1">
      <alignment horizontal="center" wrapText="1"/>
    </xf>
    <xf numFmtId="0" fontId="11" fillId="0" borderId="0" xfId="3" applyFont="1"/>
    <xf numFmtId="0" fontId="3" fillId="0" borderId="14" xfId="3" applyBorder="1" applyAlignment="1">
      <alignment horizontal="center" vertical="center" wrapText="1"/>
    </xf>
    <xf numFmtId="0" fontId="3" fillId="0" borderId="15" xfId="3" applyBorder="1" applyAlignment="1">
      <alignment horizontal="center" vertical="center" wrapText="1"/>
    </xf>
    <xf numFmtId="0" fontId="12" fillId="2" borderId="15" xfId="3" applyFont="1" applyFill="1" applyBorder="1" applyAlignment="1" applyProtection="1">
      <alignment horizontal="center" vertical="top" wrapText="1"/>
      <protection locked="0"/>
    </xf>
    <xf numFmtId="1" fontId="3" fillId="2" borderId="16" xfId="3" applyNumberFormat="1" applyFill="1" applyBorder="1" applyAlignment="1" applyProtection="1">
      <alignment horizontal="center" vertical="center" wrapText="1"/>
      <protection locked="0"/>
    </xf>
    <xf numFmtId="0" fontId="3" fillId="0" borderId="17" xfId="3" applyBorder="1" applyAlignment="1">
      <alignment horizontal="center" vertical="center" wrapText="1"/>
    </xf>
    <xf numFmtId="0" fontId="3" fillId="0" borderId="10" xfId="3" applyBorder="1" applyAlignment="1">
      <alignment horizontal="center" vertical="center" wrapText="1"/>
    </xf>
    <xf numFmtId="0" fontId="3" fillId="2" borderId="10" xfId="3" applyFill="1" applyBorder="1" applyAlignment="1" applyProtection="1">
      <alignment vertical="top" wrapText="1"/>
      <protection locked="0"/>
    </xf>
    <xf numFmtId="1" fontId="3" fillId="2" borderId="18" xfId="3" applyNumberFormat="1" applyFill="1" applyBorder="1" applyAlignment="1" applyProtection="1">
      <alignment horizontal="center" vertical="center" wrapText="1"/>
      <protection locked="0"/>
    </xf>
    <xf numFmtId="49" fontId="3" fillId="0" borderId="10" xfId="3" applyNumberFormat="1" applyBorder="1" applyAlignment="1">
      <alignment horizontal="center" vertical="center" wrapText="1"/>
    </xf>
    <xf numFmtId="0" fontId="6" fillId="0" borderId="19" xfId="3" applyFont="1" applyBorder="1" applyAlignment="1">
      <alignment horizontal="center" vertical="center" wrapText="1"/>
    </xf>
    <xf numFmtId="1" fontId="6" fillId="0" borderId="23" xfId="3" applyNumberFormat="1" applyFont="1" applyBorder="1" applyAlignment="1">
      <alignment horizontal="center" vertical="center" wrapText="1"/>
    </xf>
    <xf numFmtId="0" fontId="6" fillId="0" borderId="0" xfId="3" applyFont="1" applyAlignment="1">
      <alignment horizontal="center" vertical="center" wrapText="1"/>
    </xf>
    <xf numFmtId="0" fontId="3" fillId="0" borderId="0" xfId="3" applyAlignment="1">
      <alignment horizontal="center" vertical="top" wrapText="1"/>
    </xf>
    <xf numFmtId="0" fontId="3" fillId="0" borderId="0" xfId="3" applyAlignment="1">
      <alignment vertical="top" wrapText="1"/>
    </xf>
    <xf numFmtId="1" fontId="6" fillId="0" borderId="0" xfId="3" applyNumberFormat="1" applyFont="1" applyAlignment="1">
      <alignment horizontal="center" vertical="center" wrapText="1"/>
    </xf>
    <xf numFmtId="0" fontId="6" fillId="0" borderId="10" xfId="3" applyFont="1" applyBorder="1" applyAlignment="1">
      <alignment horizontal="center" vertical="center" wrapText="1"/>
    </xf>
    <xf numFmtId="0" fontId="3" fillId="2" borderId="10" xfId="3" applyFill="1" applyBorder="1" applyAlignment="1" applyProtection="1">
      <alignment horizontal="center" vertical="top" wrapText="1"/>
      <protection locked="0"/>
    </xf>
    <xf numFmtId="9" fontId="3" fillId="0" borderId="10" xfId="3" applyNumberFormat="1" applyBorder="1" applyAlignment="1">
      <alignment horizontal="center" vertical="top" wrapText="1"/>
    </xf>
    <xf numFmtId="9" fontId="6" fillId="0" borderId="10" xfId="3" applyNumberFormat="1" applyFont="1" applyBorder="1" applyAlignment="1">
      <alignment horizontal="center" vertical="center" wrapText="1"/>
    </xf>
    <xf numFmtId="0" fontId="3" fillId="0" borderId="0" xfId="3" applyAlignment="1">
      <alignment horizontal="center" vertical="center" wrapText="1"/>
    </xf>
    <xf numFmtId="0" fontId="3" fillId="0" borderId="0" xfId="3" applyAlignment="1">
      <alignment wrapText="1"/>
    </xf>
    <xf numFmtId="0" fontId="0" fillId="0" borderId="24" xfId="0" applyBorder="1"/>
    <xf numFmtId="0" fontId="2" fillId="0" borderId="0" xfId="0" applyFont="1" applyAlignment="1">
      <alignment horizontal="center"/>
    </xf>
    <xf numFmtId="44" fontId="0" fillId="0" borderId="0" xfId="2" applyFont="1" applyAlignment="1">
      <alignment horizontal="center"/>
    </xf>
    <xf numFmtId="165" fontId="0" fillId="0" borderId="0" xfId="1" applyNumberFormat="1" applyFont="1" applyAlignment="1">
      <alignment horizontal="center"/>
    </xf>
    <xf numFmtId="1" fontId="0" fillId="0" borderId="0" xfId="1" applyNumberFormat="1" applyFont="1" applyAlignment="1">
      <alignment horizontal="center"/>
    </xf>
    <xf numFmtId="0" fontId="0" fillId="3" borderId="0" xfId="0" applyFill="1"/>
    <xf numFmtId="0" fontId="2" fillId="4" borderId="0" xfId="0" applyFont="1" applyFill="1" applyAlignment="1">
      <alignment horizontal="center"/>
    </xf>
    <xf numFmtId="0" fontId="0" fillId="5" borderId="10" xfId="0" applyFill="1" applyBorder="1" applyAlignment="1">
      <alignment horizontal="center"/>
    </xf>
    <xf numFmtId="0" fontId="0" fillId="6" borderId="10" xfId="0" applyFill="1" applyBorder="1" applyAlignment="1">
      <alignment horizontal="center"/>
    </xf>
    <xf numFmtId="16" fontId="0" fillId="6" borderId="10" xfId="0" applyNumberFormat="1" applyFill="1" applyBorder="1" applyAlignment="1">
      <alignment horizontal="center"/>
    </xf>
    <xf numFmtId="0" fontId="2" fillId="5" borderId="10" xfId="0" applyFont="1" applyFill="1" applyBorder="1" applyAlignment="1">
      <alignment horizontal="center"/>
    </xf>
    <xf numFmtId="0" fontId="0" fillId="6" borderId="25" xfId="0" applyFill="1" applyBorder="1" applyAlignment="1">
      <alignment horizontal="center"/>
    </xf>
    <xf numFmtId="0" fontId="0" fillId="6" borderId="26" xfId="0" applyFill="1" applyBorder="1" applyAlignment="1">
      <alignment horizontal="center"/>
    </xf>
    <xf numFmtId="0" fontId="0" fillId="6" borderId="27" xfId="0" applyFill="1" applyBorder="1" applyAlignment="1">
      <alignment horizontal="center"/>
    </xf>
    <xf numFmtId="0" fontId="15" fillId="0" borderId="0" xfId="0" applyFont="1"/>
    <xf numFmtId="1" fontId="0" fillId="7" borderId="10" xfId="1" applyNumberFormat="1" applyFont="1" applyFill="1" applyBorder="1" applyAlignment="1">
      <alignment horizontal="center"/>
    </xf>
    <xf numFmtId="0" fontId="0" fillId="7" borderId="10" xfId="0" applyFill="1" applyBorder="1" applyAlignment="1">
      <alignment horizontal="center"/>
    </xf>
    <xf numFmtId="0" fontId="0" fillId="0" borderId="10" xfId="0" applyBorder="1" applyAlignment="1">
      <alignment horizontal="center"/>
    </xf>
    <xf numFmtId="0" fontId="14" fillId="8" borderId="24" xfId="0" applyFont="1" applyFill="1" applyBorder="1"/>
    <xf numFmtId="0" fontId="14" fillId="8" borderId="24" xfId="0" applyFont="1" applyFill="1" applyBorder="1" applyAlignment="1">
      <alignment horizontal="center"/>
    </xf>
    <xf numFmtId="0" fontId="14" fillId="0" borderId="10" xfId="0" applyFont="1" applyBorder="1" applyAlignment="1">
      <alignment horizontal="right"/>
    </xf>
    <xf numFmtId="0" fontId="14" fillId="0" borderId="10" xfId="0" applyFont="1" applyBorder="1" applyAlignment="1">
      <alignment horizontal="center"/>
    </xf>
    <xf numFmtId="0" fontId="16" fillId="0" borderId="0" xfId="0" applyFont="1"/>
    <xf numFmtId="166" fontId="0" fillId="7" borderId="10" xfId="2" applyNumberFormat="1" applyFont="1" applyFill="1" applyBorder="1" applyAlignment="1">
      <alignment horizontal="center"/>
    </xf>
    <xf numFmtId="0" fontId="12" fillId="0" borderId="4" xfId="3" applyFont="1" applyBorder="1"/>
    <xf numFmtId="1" fontId="0" fillId="7" borderId="10" xfId="0" applyNumberFormat="1" applyFill="1" applyBorder="1" applyAlignment="1">
      <alignment horizontal="center"/>
    </xf>
    <xf numFmtId="0" fontId="14" fillId="0" borderId="0" xfId="0" applyFont="1" applyAlignment="1">
      <alignment horizontal="right"/>
    </xf>
    <xf numFmtId="0" fontId="14" fillId="0" borderId="0" xfId="0" applyFont="1" applyAlignment="1">
      <alignment horizontal="center"/>
    </xf>
    <xf numFmtId="44" fontId="0" fillId="0" borderId="0" xfId="2" applyFont="1" applyAlignment="1">
      <alignment horizontal="left"/>
    </xf>
    <xf numFmtId="0" fontId="14" fillId="0" borderId="0" xfId="0" applyFont="1"/>
    <xf numFmtId="0" fontId="2" fillId="0" borderId="0" xfId="0" applyFont="1" applyAlignment="1">
      <alignment horizontal="center"/>
    </xf>
    <xf numFmtId="0" fontId="0" fillId="0" borderId="0" xfId="0"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8" fillId="0" borderId="1" xfId="3" applyFont="1" applyBorder="1" applyAlignment="1">
      <alignment vertical="top" wrapText="1"/>
    </xf>
    <xf numFmtId="0" fontId="3" fillId="0" borderId="2" xfId="3" applyBorder="1" applyAlignment="1">
      <alignment vertical="top" wrapText="1"/>
    </xf>
    <xf numFmtId="0" fontId="3" fillId="0" borderId="3" xfId="3" applyBorder="1" applyAlignment="1">
      <alignment vertical="top" wrapText="1"/>
    </xf>
    <xf numFmtId="0" fontId="3" fillId="0" borderId="3" xfId="3" applyBorder="1" applyAlignment="1">
      <alignment wrapText="1"/>
    </xf>
    <xf numFmtId="0" fontId="3" fillId="0" borderId="0" xfId="3" applyAlignment="1">
      <alignment wrapText="1"/>
    </xf>
    <xf numFmtId="0" fontId="5" fillId="2" borderId="1" xfId="3" applyFont="1" applyFill="1" applyBorder="1" applyAlignment="1" applyProtection="1">
      <alignment horizontal="left" vertical="center"/>
      <protection locked="0"/>
    </xf>
    <xf numFmtId="0" fontId="5" fillId="2" borderId="2" xfId="3" applyFont="1" applyFill="1" applyBorder="1" applyAlignment="1" applyProtection="1">
      <alignment horizontal="left" vertical="center"/>
      <protection locked="0"/>
    </xf>
    <xf numFmtId="0" fontId="5" fillId="2" borderId="3" xfId="3" applyFont="1" applyFill="1" applyBorder="1" applyAlignment="1" applyProtection="1">
      <alignment horizontal="left" vertical="center"/>
      <protection locked="0"/>
    </xf>
    <xf numFmtId="0" fontId="6" fillId="0" borderId="0" xfId="3" applyFont="1" applyAlignment="1">
      <alignment horizontal="justify" wrapText="1"/>
    </xf>
    <xf numFmtId="0" fontId="3" fillId="0" borderId="0" xfId="3" applyAlignment="1">
      <alignment horizontal="justify" wrapText="1"/>
    </xf>
    <xf numFmtId="0" fontId="3" fillId="0" borderId="20" xfId="3" applyBorder="1" applyAlignment="1">
      <alignment horizontal="center" vertical="top" wrapText="1"/>
    </xf>
    <xf numFmtId="0" fontId="3" fillId="0" borderId="21" xfId="3" applyBorder="1" applyAlignment="1">
      <alignment vertical="top" wrapText="1"/>
    </xf>
    <xf numFmtId="0" fontId="3" fillId="0" borderId="22" xfId="3" applyBorder="1" applyAlignment="1">
      <alignment vertical="top" wrapText="1"/>
    </xf>
  </cellXfs>
  <cellStyles count="4">
    <cellStyle name="Comma" xfId="1" builtinId="3"/>
    <cellStyle name="Currency" xfId="2" builtinId="4"/>
    <cellStyle name="Normal" xfId="0" builtinId="0"/>
    <cellStyle name="Normal 2" xfId="3" xr:uid="{DDDC4FFD-1B34-4655-80A7-5FEA6165115E}"/>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E1D3-451B-44F4-8341-0901CE54FF4A}">
  <dimension ref="B1:AN36"/>
  <sheetViews>
    <sheetView tabSelected="1" zoomScaleNormal="100" workbookViewId="0">
      <selection activeCell="E21" sqref="E21"/>
    </sheetView>
  </sheetViews>
  <sheetFormatPr defaultRowHeight="14.4" x14ac:dyDescent="0.3"/>
  <cols>
    <col min="2" max="2" width="3" style="1" customWidth="1"/>
    <col min="3" max="3" width="55.44140625" bestFit="1" customWidth="1"/>
    <col min="5" max="5" width="22.6640625" bestFit="1" customWidth="1"/>
    <col min="6" max="7" width="13.6640625" customWidth="1"/>
    <col min="8" max="8" width="6.109375" customWidth="1"/>
    <col min="17" max="18" width="9.109375" customWidth="1"/>
    <col min="19" max="19" width="22.6640625" customWidth="1"/>
    <col min="20" max="20" width="9.109375" style="1" customWidth="1"/>
    <col min="21" max="21" width="0.6640625" customWidth="1"/>
    <col min="22" max="23" width="10.5546875" customWidth="1"/>
    <col min="24" max="24" width="9.109375" customWidth="1"/>
    <col min="25" max="25" width="0.88671875" customWidth="1"/>
    <col min="26" max="28" width="9.109375" customWidth="1"/>
    <col min="29" max="29" width="0.88671875" customWidth="1"/>
    <col min="30" max="32" width="9.109375" customWidth="1"/>
    <col min="33" max="33" width="0.88671875" customWidth="1"/>
    <col min="34" max="36" width="9.109375" customWidth="1"/>
    <col min="37" max="37" width="0.88671875" customWidth="1"/>
    <col min="38" max="41" width="9.109375" customWidth="1"/>
  </cols>
  <sheetData>
    <row r="1" spans="3:40" ht="23.4" x14ac:dyDescent="0.45">
      <c r="C1" s="62" t="s">
        <v>164</v>
      </c>
      <c r="I1" s="70"/>
      <c r="J1" s="70"/>
      <c r="K1" s="41"/>
      <c r="L1" s="41"/>
      <c r="M1" s="41"/>
      <c r="N1" s="41"/>
      <c r="O1" s="41"/>
      <c r="P1" s="41"/>
    </row>
    <row r="2" spans="3:40" x14ac:dyDescent="0.3">
      <c r="I2" s="41"/>
      <c r="J2" s="41"/>
      <c r="K2" s="41"/>
      <c r="L2" s="41"/>
      <c r="M2" s="41"/>
      <c r="N2" s="41"/>
      <c r="O2" s="41"/>
      <c r="P2" s="41"/>
    </row>
    <row r="3" spans="3:40" x14ac:dyDescent="0.3">
      <c r="C3" s="46" t="s">
        <v>165</v>
      </c>
      <c r="D3" s="50" t="s">
        <v>166</v>
      </c>
      <c r="E3" s="47">
        <v>5</v>
      </c>
      <c r="F3" s="47">
        <v>10</v>
      </c>
      <c r="G3" s="47">
        <v>15</v>
      </c>
      <c r="L3" s="41"/>
      <c r="M3" s="41"/>
      <c r="N3" s="41"/>
      <c r="O3" s="41"/>
      <c r="P3" s="41"/>
    </row>
    <row r="4" spans="3:40" x14ac:dyDescent="0.3">
      <c r="C4" s="45" t="s">
        <v>204</v>
      </c>
      <c r="D4" s="51"/>
      <c r="E4" s="72" t="s">
        <v>205</v>
      </c>
      <c r="F4" s="73"/>
      <c r="G4" s="74"/>
      <c r="K4" s="1"/>
      <c r="L4" s="1"/>
      <c r="M4" s="1"/>
      <c r="N4" s="1"/>
      <c r="O4" s="1"/>
      <c r="P4" s="1"/>
    </row>
    <row r="5" spans="3:40" x14ac:dyDescent="0.3">
      <c r="C5" s="45" t="s">
        <v>167</v>
      </c>
      <c r="D5" s="52"/>
      <c r="E5" s="48" t="s">
        <v>197</v>
      </c>
      <c r="F5" s="48" t="s">
        <v>199</v>
      </c>
      <c r="G5" s="48" t="s">
        <v>198</v>
      </c>
      <c r="K5" s="1"/>
      <c r="L5" s="1"/>
      <c r="M5" s="1"/>
      <c r="N5" s="1"/>
      <c r="O5" s="1"/>
      <c r="P5" s="1"/>
    </row>
    <row r="6" spans="3:40" x14ac:dyDescent="0.3">
      <c r="C6" s="45" t="s">
        <v>4</v>
      </c>
      <c r="D6" s="52"/>
      <c r="E6" s="49" t="s">
        <v>171</v>
      </c>
      <c r="F6" s="48" t="s">
        <v>172</v>
      </c>
      <c r="G6" s="48" t="s">
        <v>173</v>
      </c>
      <c r="K6" s="2"/>
      <c r="L6" s="2"/>
      <c r="M6" s="2"/>
      <c r="N6" s="2"/>
      <c r="O6" s="2"/>
      <c r="P6" s="2"/>
    </row>
    <row r="7" spans="3:40" x14ac:dyDescent="0.3">
      <c r="C7" s="45" t="s">
        <v>6</v>
      </c>
      <c r="D7" s="52"/>
      <c r="E7" s="48" t="s">
        <v>170</v>
      </c>
      <c r="F7" s="48" t="s">
        <v>169</v>
      </c>
      <c r="G7" s="48" t="s">
        <v>168</v>
      </c>
      <c r="K7" s="2"/>
      <c r="L7" s="2"/>
      <c r="M7" s="2"/>
      <c r="N7" s="2"/>
      <c r="O7" s="2"/>
      <c r="P7" s="2"/>
    </row>
    <row r="8" spans="3:40" x14ac:dyDescent="0.3">
      <c r="C8" s="45" t="s">
        <v>7</v>
      </c>
      <c r="D8" s="52"/>
      <c r="E8" s="48" t="s">
        <v>185</v>
      </c>
      <c r="F8" s="48"/>
      <c r="G8" s="48" t="s">
        <v>186</v>
      </c>
    </row>
    <row r="9" spans="3:40" x14ac:dyDescent="0.3">
      <c r="C9" s="45" t="s">
        <v>8</v>
      </c>
      <c r="D9" s="52"/>
      <c r="E9" s="48" t="s">
        <v>176</v>
      </c>
      <c r="F9" s="49" t="s">
        <v>200</v>
      </c>
      <c r="G9" s="48" t="s">
        <v>201</v>
      </c>
    </row>
    <row r="10" spans="3:40" x14ac:dyDescent="0.3">
      <c r="C10" s="45" t="s">
        <v>225</v>
      </c>
      <c r="D10" s="52"/>
      <c r="E10" s="48" t="s">
        <v>174</v>
      </c>
      <c r="F10" s="48"/>
      <c r="G10" s="48" t="s">
        <v>175</v>
      </c>
    </row>
    <row r="11" spans="3:40" x14ac:dyDescent="0.3">
      <c r="C11" s="45" t="s">
        <v>9</v>
      </c>
      <c r="D11" s="52"/>
      <c r="E11" s="48" t="s">
        <v>174</v>
      </c>
      <c r="F11" s="48" t="s">
        <v>184</v>
      </c>
      <c r="G11" s="48" t="s">
        <v>175</v>
      </c>
    </row>
    <row r="12" spans="3:40" x14ac:dyDescent="0.3">
      <c r="C12" s="45" t="s">
        <v>10</v>
      </c>
      <c r="D12" s="53"/>
      <c r="E12" s="48" t="s">
        <v>176</v>
      </c>
      <c r="F12" s="48" t="s">
        <v>200</v>
      </c>
      <c r="G12" s="48" t="s">
        <v>201</v>
      </c>
    </row>
    <row r="14" spans="3:40" x14ac:dyDescent="0.3">
      <c r="C14" s="54" t="s">
        <v>190</v>
      </c>
      <c r="R14" s="70" t="s">
        <v>203</v>
      </c>
      <c r="S14" s="70"/>
      <c r="T14" s="70"/>
      <c r="V14" s="70" t="s">
        <v>179</v>
      </c>
      <c r="W14" s="70"/>
      <c r="X14" s="70"/>
      <c r="Z14" s="70" t="s">
        <v>180</v>
      </c>
      <c r="AA14" s="70"/>
      <c r="AB14" s="70"/>
      <c r="AD14" s="70" t="s">
        <v>181</v>
      </c>
      <c r="AE14" s="70"/>
      <c r="AF14" s="70"/>
      <c r="AH14" s="70" t="s">
        <v>182</v>
      </c>
      <c r="AI14" s="70"/>
      <c r="AJ14" s="70"/>
      <c r="AL14" s="70" t="s">
        <v>183</v>
      </c>
      <c r="AM14" s="70"/>
      <c r="AN14" s="70"/>
    </row>
    <row r="15" spans="3:40" x14ac:dyDescent="0.3">
      <c r="R15" s="41"/>
      <c r="S15" s="41"/>
      <c r="T15" s="41"/>
      <c r="V15" s="41"/>
      <c r="W15" s="41"/>
      <c r="X15" s="41"/>
      <c r="Z15" s="41"/>
      <c r="AA15" s="41"/>
      <c r="AB15" s="41"/>
      <c r="AD15" s="41"/>
      <c r="AE15" s="41"/>
      <c r="AF15" s="41"/>
      <c r="AH15" s="41"/>
      <c r="AI15" s="41"/>
      <c r="AJ15" s="41"/>
      <c r="AL15" s="41"/>
      <c r="AM15" s="41"/>
      <c r="AN15" s="41"/>
    </row>
    <row r="16" spans="3:40" x14ac:dyDescent="0.3">
      <c r="C16" s="58" t="s">
        <v>163</v>
      </c>
      <c r="D16" s="58"/>
      <c r="E16" s="59" t="s">
        <v>189</v>
      </c>
      <c r="F16" s="59" t="s">
        <v>188</v>
      </c>
      <c r="R16" s="71" t="s">
        <v>177</v>
      </c>
      <c r="S16" s="71"/>
      <c r="T16" s="1" t="s">
        <v>178</v>
      </c>
      <c r="V16" s="71" t="s">
        <v>177</v>
      </c>
      <c r="W16" s="71"/>
      <c r="X16" s="1" t="s">
        <v>178</v>
      </c>
      <c r="Z16" s="71" t="s">
        <v>177</v>
      </c>
      <c r="AA16" s="71"/>
      <c r="AB16" s="1" t="s">
        <v>178</v>
      </c>
      <c r="AD16" s="71" t="s">
        <v>177</v>
      </c>
      <c r="AE16" s="71"/>
      <c r="AF16" s="1" t="s">
        <v>178</v>
      </c>
      <c r="AH16" s="71" t="s">
        <v>177</v>
      </c>
      <c r="AI16" s="71"/>
      <c r="AJ16" s="1" t="s">
        <v>178</v>
      </c>
      <c r="AL16" s="71" t="s">
        <v>177</v>
      </c>
      <c r="AM16" s="71"/>
      <c r="AN16" s="1" t="s">
        <v>178</v>
      </c>
    </row>
    <row r="17" spans="3:40" x14ac:dyDescent="0.3">
      <c r="C17" t="s">
        <v>224</v>
      </c>
      <c r="D17" s="69"/>
      <c r="E17" s="63"/>
      <c r="F17" s="57">
        <f>SUMIF(S18:S19,E17,T18:T19)</f>
        <v>0</v>
      </c>
      <c r="R17" s="1"/>
      <c r="S17" s="1"/>
      <c r="V17" s="1"/>
      <c r="W17" s="1"/>
      <c r="X17" s="1"/>
      <c r="Z17" s="1"/>
      <c r="AA17" s="1"/>
      <c r="AB17" s="1"/>
      <c r="AD17" s="1"/>
      <c r="AE17" s="1"/>
      <c r="AF17" s="1"/>
      <c r="AH17" s="1"/>
      <c r="AI17" s="1"/>
      <c r="AJ17" s="1"/>
      <c r="AL17" s="1"/>
      <c r="AM17" s="1"/>
      <c r="AN17" s="1"/>
    </row>
    <row r="18" spans="3:40" x14ac:dyDescent="0.3">
      <c r="C18" t="s">
        <v>203</v>
      </c>
      <c r="E18" s="63"/>
      <c r="F18" s="57">
        <f>SUMIF(S18:S36,E18,T18:T36)</f>
        <v>0</v>
      </c>
      <c r="H18" s="41" t="s">
        <v>0</v>
      </c>
      <c r="I18" s="41"/>
      <c r="R18" s="42"/>
      <c r="S18" s="68" t="s">
        <v>76</v>
      </c>
      <c r="T18" s="1">
        <v>10</v>
      </c>
      <c r="V18" s="43">
        <v>0</v>
      </c>
      <c r="W18" s="43">
        <v>2500</v>
      </c>
      <c r="X18" s="1">
        <v>5</v>
      </c>
      <c r="Z18" s="44">
        <v>3</v>
      </c>
      <c r="AA18" s="44">
        <v>5</v>
      </c>
      <c r="AB18" s="1">
        <v>5</v>
      </c>
      <c r="AD18" s="44">
        <v>0</v>
      </c>
      <c r="AE18" s="44">
        <v>46</v>
      </c>
      <c r="AF18" s="1">
        <v>15</v>
      </c>
      <c r="AH18" s="44">
        <v>1</v>
      </c>
      <c r="AI18" s="44">
        <v>2</v>
      </c>
      <c r="AJ18" s="1">
        <v>15</v>
      </c>
      <c r="AL18" s="44">
        <v>1</v>
      </c>
      <c r="AM18" s="44">
        <v>2</v>
      </c>
      <c r="AN18" s="1">
        <v>15</v>
      </c>
    </row>
    <row r="19" spans="3:40" x14ac:dyDescent="0.3">
      <c r="C19" t="s">
        <v>2</v>
      </c>
      <c r="E19" s="55"/>
      <c r="F19" s="57">
        <f>VLOOKUP(E19,V18:X20,3,TRUE)</f>
        <v>5</v>
      </c>
      <c r="H19" s="1" t="s">
        <v>1</v>
      </c>
      <c r="I19" s="1" t="s">
        <v>194</v>
      </c>
      <c r="R19" s="42"/>
      <c r="S19" s="68" t="s">
        <v>206</v>
      </c>
      <c r="T19" s="1">
        <v>5</v>
      </c>
      <c r="V19" s="43">
        <v>2501</v>
      </c>
      <c r="W19" s="43">
        <v>5000</v>
      </c>
      <c r="X19" s="1">
        <v>15</v>
      </c>
      <c r="Z19" s="44">
        <v>6</v>
      </c>
      <c r="AA19" s="44">
        <v>10</v>
      </c>
      <c r="AB19" s="1">
        <v>10</v>
      </c>
      <c r="AD19" s="44">
        <v>47</v>
      </c>
      <c r="AE19" s="44">
        <v>76</v>
      </c>
      <c r="AF19" s="1">
        <v>10</v>
      </c>
      <c r="AH19" s="44">
        <v>3</v>
      </c>
      <c r="AI19" s="44">
        <v>4</v>
      </c>
      <c r="AJ19" s="1">
        <v>5</v>
      </c>
      <c r="AL19" s="44">
        <v>3</v>
      </c>
      <c r="AM19" s="44">
        <v>4</v>
      </c>
      <c r="AN19" s="1">
        <v>10</v>
      </c>
    </row>
    <row r="20" spans="3:40" x14ac:dyDescent="0.3">
      <c r="C20" t="s">
        <v>4</v>
      </c>
      <c r="E20" s="56"/>
      <c r="F20" s="57" t="e">
        <f>VLOOKUP(E20,Z18:AB20, 3, TRUE)</f>
        <v>#N/A</v>
      </c>
      <c r="H20" s="1" t="s">
        <v>3</v>
      </c>
      <c r="I20" s="1" t="s">
        <v>195</v>
      </c>
      <c r="R20" s="42"/>
      <c r="S20" s="68" t="s">
        <v>207</v>
      </c>
      <c r="T20" s="1">
        <v>7</v>
      </c>
      <c r="V20" s="43">
        <v>5001</v>
      </c>
      <c r="W20" s="43">
        <v>50000</v>
      </c>
      <c r="X20" s="1">
        <v>0</v>
      </c>
      <c r="Z20" s="1">
        <v>10</v>
      </c>
      <c r="AA20" s="1">
        <v>50</v>
      </c>
      <c r="AB20" s="1">
        <v>15</v>
      </c>
      <c r="AD20" s="1">
        <v>77</v>
      </c>
      <c r="AE20" s="1">
        <v>150</v>
      </c>
      <c r="AF20" s="1">
        <v>5</v>
      </c>
      <c r="AH20" s="1">
        <v>5</v>
      </c>
      <c r="AI20" s="1">
        <v>15</v>
      </c>
      <c r="AJ20" s="1">
        <v>0</v>
      </c>
      <c r="AL20" s="1">
        <v>5</v>
      </c>
      <c r="AM20" s="1">
        <v>15</v>
      </c>
      <c r="AN20" s="1">
        <v>0</v>
      </c>
    </row>
    <row r="21" spans="3:40" x14ac:dyDescent="0.3">
      <c r="C21" t="s">
        <v>6</v>
      </c>
      <c r="E21" s="65"/>
      <c r="F21" s="57">
        <f>VLOOKUP(E21,AD18:AF20, 3, TRUE)</f>
        <v>15</v>
      </c>
      <c r="H21" s="1" t="s">
        <v>5</v>
      </c>
      <c r="I21" s="2" t="s">
        <v>196</v>
      </c>
      <c r="S21" t="s">
        <v>208</v>
      </c>
      <c r="T21" s="1">
        <v>10</v>
      </c>
    </row>
    <row r="22" spans="3:40" x14ac:dyDescent="0.3">
      <c r="C22" t="s">
        <v>7</v>
      </c>
      <c r="E22" s="56"/>
      <c r="F22" s="57" t="b">
        <f>IF(E22="Negative",0,IF(E22="Positive",15))</f>
        <v>0</v>
      </c>
      <c r="I22" s="1"/>
      <c r="J22" s="2"/>
      <c r="S22" t="s">
        <v>209</v>
      </c>
      <c r="T22" s="1">
        <v>0</v>
      </c>
    </row>
    <row r="23" spans="3:40" x14ac:dyDescent="0.3">
      <c r="C23" t="s">
        <v>8</v>
      </c>
      <c r="E23" s="56"/>
      <c r="F23" s="57" t="e">
        <f>VLOOKUP(E23,AH18:AJ20, 3,TRUE)</f>
        <v>#N/A</v>
      </c>
      <c r="S23" t="s">
        <v>210</v>
      </c>
      <c r="T23" s="1">
        <v>0</v>
      </c>
    </row>
    <row r="24" spans="3:40" x14ac:dyDescent="0.3">
      <c r="C24" t="s">
        <v>225</v>
      </c>
      <c r="E24" s="56"/>
      <c r="F24" s="57">
        <f>IF(E24="no",0,15)</f>
        <v>15</v>
      </c>
      <c r="S24" t="s">
        <v>211</v>
      </c>
      <c r="T24" s="1">
        <v>6</v>
      </c>
    </row>
    <row r="25" spans="3:40" x14ac:dyDescent="0.3">
      <c r="C25" t="s">
        <v>9</v>
      </c>
      <c r="E25" s="56"/>
      <c r="F25" s="57" t="b">
        <f>IF(E25="no",0,IF(E25="some",5,IF(E25="yes",15)))</f>
        <v>0</v>
      </c>
      <c r="S25" t="s">
        <v>212</v>
      </c>
      <c r="T25" s="1">
        <v>0</v>
      </c>
    </row>
    <row r="26" spans="3:40" x14ac:dyDescent="0.3">
      <c r="C26" s="40" t="s">
        <v>10</v>
      </c>
      <c r="D26" s="40"/>
      <c r="E26" s="56"/>
      <c r="F26" s="57" t="e">
        <f>VLOOKUP(E26,AL18:AN20,3,TRUE)</f>
        <v>#N/A</v>
      </c>
      <c r="S26" t="s">
        <v>213</v>
      </c>
      <c r="T26" s="1">
        <v>5</v>
      </c>
    </row>
    <row r="27" spans="3:40" x14ac:dyDescent="0.3">
      <c r="E27" s="60" t="s">
        <v>187</v>
      </c>
      <c r="F27" s="61" t="e">
        <f>SUM(F17:F26)</f>
        <v>#N/A</v>
      </c>
      <c r="S27" t="s">
        <v>214</v>
      </c>
    </row>
    <row r="28" spans="3:40" x14ac:dyDescent="0.3">
      <c r="E28" s="60" t="s">
        <v>162</v>
      </c>
      <c r="F28" s="61" t="e">
        <f>IF(F27&lt;=79,"C",IF(F27&gt;=90,"A","B"))</f>
        <v>#N/A</v>
      </c>
      <c r="S28" t="s">
        <v>215</v>
      </c>
      <c r="T28" s="1">
        <v>0</v>
      </c>
    </row>
    <row r="29" spans="3:40" x14ac:dyDescent="0.3">
      <c r="E29" s="66"/>
      <c r="F29" s="67"/>
      <c r="S29" t="s">
        <v>216</v>
      </c>
      <c r="T29" s="1">
        <v>6</v>
      </c>
    </row>
    <row r="30" spans="3:40" x14ac:dyDescent="0.3">
      <c r="S30" t="s">
        <v>217</v>
      </c>
      <c r="T30" s="1">
        <v>0</v>
      </c>
    </row>
    <row r="31" spans="3:40" x14ac:dyDescent="0.3">
      <c r="S31" t="s">
        <v>218</v>
      </c>
      <c r="T31" s="1">
        <v>7</v>
      </c>
    </row>
    <row r="32" spans="3:40" x14ac:dyDescent="0.3">
      <c r="S32" t="s">
        <v>219</v>
      </c>
      <c r="T32" s="1">
        <v>10</v>
      </c>
    </row>
    <row r="33" spans="19:20" x14ac:dyDescent="0.3">
      <c r="S33" t="s">
        <v>220</v>
      </c>
      <c r="T33" s="1">
        <v>4</v>
      </c>
    </row>
    <row r="34" spans="19:20" x14ac:dyDescent="0.3">
      <c r="S34" t="s">
        <v>221</v>
      </c>
      <c r="T34" s="1">
        <v>0</v>
      </c>
    </row>
    <row r="35" spans="19:20" x14ac:dyDescent="0.3">
      <c r="S35" t="s">
        <v>222</v>
      </c>
    </row>
    <row r="36" spans="19:20" x14ac:dyDescent="0.3">
      <c r="S36" t="s">
        <v>223</v>
      </c>
      <c r="T36" s="1">
        <v>4</v>
      </c>
    </row>
  </sheetData>
  <mergeCells count="14">
    <mergeCell ref="E4:G4"/>
    <mergeCell ref="Z14:AB14"/>
    <mergeCell ref="Z16:AA16"/>
    <mergeCell ref="I1:J1"/>
    <mergeCell ref="R16:S16"/>
    <mergeCell ref="R14:T14"/>
    <mergeCell ref="V14:X14"/>
    <mergeCell ref="V16:W16"/>
    <mergeCell ref="AD14:AF14"/>
    <mergeCell ref="AD16:AE16"/>
    <mergeCell ref="AH14:AJ14"/>
    <mergeCell ref="AH16:AI16"/>
    <mergeCell ref="AL14:AN14"/>
    <mergeCell ref="AL16:AM16"/>
  </mergeCells>
  <conditionalFormatting sqref="F28:F29">
    <cfRule type="containsText" dxfId="2" priority="1" operator="containsText" text="A">
      <formula>NOT(ISERROR(SEARCH("A",F28)))</formula>
    </cfRule>
    <cfRule type="containsText" dxfId="1" priority="2" operator="containsText" text="B">
      <formula>NOT(ISERROR(SEARCH("B",F28)))</formula>
    </cfRule>
    <cfRule type="containsText" dxfId="0" priority="3" operator="containsText" text="C">
      <formula>NOT(ISERROR(SEARCH("C",F28)))</formula>
    </cfRule>
  </conditionalFormatting>
  <dataValidations count="2">
    <dataValidation type="list" allowBlank="1" showInputMessage="1" showErrorMessage="1" prompt="Select Market Segment from drop down list. Points will automatically be assigned based on the segment you choose." sqref="E18" xr:uid="{709911B5-CDF0-4D5B-8777-CDDB55DE44F4}">
      <formula1>$S$20:$S$36</formula1>
    </dataValidation>
    <dataValidation type="list" allowBlank="1" showInputMessage="1" showErrorMessage="1" sqref="E17" xr:uid="{E86D2237-F1FF-4BFA-BF47-F9C292CB6FC7}">
      <formula1>$S$18:$S$19</formula1>
    </dataValidation>
  </dataValidations>
  <pageMargins left="0.7" right="0.7" top="0.75" bottom="0.75" header="0.3" footer="0.3"/>
  <pageSetup scale="63"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2230-D5D0-4BF5-A7DC-56E553CF9907}">
  <sheetPr>
    <pageSetUpPr fitToPage="1"/>
  </sheetPr>
  <dimension ref="B2:J105"/>
  <sheetViews>
    <sheetView zoomScaleNormal="100" workbookViewId="0">
      <selection activeCell="I66" sqref="I66:J66"/>
    </sheetView>
  </sheetViews>
  <sheetFormatPr defaultColWidth="9.109375" defaultRowHeight="13.2" x14ac:dyDescent="0.25"/>
  <cols>
    <col min="1" max="1" width="9.109375" style="4"/>
    <col min="2" max="2" width="14.5546875" style="4" customWidth="1"/>
    <col min="3" max="3" width="15.33203125" style="4" customWidth="1"/>
    <col min="4" max="4" width="12.88671875" style="4" customWidth="1"/>
    <col min="5" max="5" width="15.5546875" style="4" customWidth="1"/>
    <col min="6" max="6" width="20.44140625" style="4" customWidth="1"/>
    <col min="7" max="7" width="19" style="4" customWidth="1"/>
    <col min="8" max="8" width="0.109375" style="4" customWidth="1"/>
    <col min="9" max="16384" width="9.109375" style="4"/>
  </cols>
  <sheetData>
    <row r="2" spans="2:8" ht="19.5" customHeight="1" x14ac:dyDescent="0.3">
      <c r="B2" s="3" t="s">
        <v>11</v>
      </c>
      <c r="C2" s="3"/>
      <c r="D2" s="3"/>
      <c r="E2" s="3"/>
      <c r="F2" s="3"/>
      <c r="G2" s="3"/>
    </row>
    <row r="3" spans="2:8" ht="19.5" customHeight="1" x14ac:dyDescent="0.3">
      <c r="B3" s="3" t="s">
        <v>12</v>
      </c>
      <c r="C3" s="3"/>
      <c r="D3" s="3"/>
      <c r="E3" s="3"/>
      <c r="F3" s="3"/>
      <c r="G3" s="3"/>
    </row>
    <row r="4" spans="2:8" ht="12.75" customHeight="1" x14ac:dyDescent="0.3">
      <c r="B4" s="3"/>
      <c r="C4" s="3"/>
      <c r="D4" s="3"/>
      <c r="E4" s="3"/>
      <c r="F4" s="3"/>
      <c r="G4" s="3"/>
    </row>
    <row r="5" spans="2:8" ht="19.5" customHeight="1" x14ac:dyDescent="0.3">
      <c r="B5" s="5" t="s">
        <v>13</v>
      </c>
      <c r="C5" s="80"/>
      <c r="D5" s="81"/>
      <c r="E5" s="81"/>
      <c r="F5" s="81"/>
      <c r="G5" s="82"/>
    </row>
    <row r="6" spans="2:8" ht="19.5" customHeight="1" x14ac:dyDescent="0.3">
      <c r="B6" s="5" t="s">
        <v>14</v>
      </c>
      <c r="C6" s="80"/>
      <c r="D6" s="81"/>
      <c r="E6" s="81"/>
      <c r="F6" s="81"/>
      <c r="G6" s="82"/>
    </row>
    <row r="7" spans="2:8" ht="12.75" customHeight="1" x14ac:dyDescent="0.3">
      <c r="B7" s="3"/>
      <c r="C7" s="3"/>
      <c r="D7" s="3"/>
      <c r="E7" s="3"/>
      <c r="F7" s="3"/>
      <c r="G7" s="3"/>
    </row>
    <row r="8" spans="2:8" x14ac:dyDescent="0.25">
      <c r="B8" s="83" t="s">
        <v>15</v>
      </c>
      <c r="C8" s="84"/>
      <c r="D8" s="84"/>
      <c r="E8" s="84"/>
      <c r="F8" s="84"/>
      <c r="G8" s="84"/>
      <c r="H8" s="4" t="s">
        <v>16</v>
      </c>
    </row>
    <row r="9" spans="2:8" x14ac:dyDescent="0.25">
      <c r="B9" s="84"/>
      <c r="C9" s="84"/>
      <c r="D9" s="84"/>
      <c r="E9" s="84"/>
      <c r="F9" s="84"/>
      <c r="G9" s="84"/>
    </row>
    <row r="10" spans="2:8" x14ac:dyDescent="0.25">
      <c r="B10" s="84"/>
      <c r="C10" s="84"/>
      <c r="D10" s="84"/>
      <c r="E10" s="84"/>
      <c r="F10" s="84"/>
      <c r="G10" s="84"/>
    </row>
    <row r="11" spans="2:8" x14ac:dyDescent="0.25">
      <c r="B11" s="84"/>
      <c r="C11" s="84"/>
      <c r="D11" s="84"/>
      <c r="E11" s="84"/>
      <c r="F11" s="84"/>
      <c r="G11" s="84"/>
    </row>
    <row r="12" spans="2:8" ht="65.25" customHeight="1" x14ac:dyDescent="0.25">
      <c r="B12" s="84"/>
      <c r="C12" s="84"/>
      <c r="D12" s="84"/>
      <c r="E12" s="84"/>
      <c r="F12" s="84"/>
      <c r="G12" s="84"/>
    </row>
    <row r="14" spans="2:8" x14ac:dyDescent="0.25">
      <c r="B14" s="6" t="s">
        <v>17</v>
      </c>
    </row>
    <row r="15" spans="2:8" x14ac:dyDescent="0.25">
      <c r="B15" s="7" t="s">
        <v>18</v>
      </c>
      <c r="C15" s="4" t="s">
        <v>19</v>
      </c>
    </row>
    <row r="16" spans="2:8" x14ac:dyDescent="0.25">
      <c r="B16" s="7" t="s">
        <v>20</v>
      </c>
      <c r="C16" s="4" t="s">
        <v>21</v>
      </c>
    </row>
    <row r="17" spans="2:7" x14ac:dyDescent="0.25">
      <c r="B17" s="7" t="s">
        <v>22</v>
      </c>
      <c r="C17" s="4" t="s">
        <v>23</v>
      </c>
    </row>
    <row r="18" spans="2:7" ht="12.75" customHeight="1" x14ac:dyDescent="0.25">
      <c r="B18" s="9"/>
      <c r="C18" s="9"/>
      <c r="D18" s="9"/>
    </row>
    <row r="19" spans="2:7" x14ac:dyDescent="0.25">
      <c r="B19" s="64" t="s">
        <v>24</v>
      </c>
      <c r="C19" s="10"/>
    </row>
    <row r="20" spans="2:7" x14ac:dyDescent="0.25">
      <c r="B20" s="11"/>
      <c r="C20" s="12"/>
    </row>
    <row r="21" spans="2:7" x14ac:dyDescent="0.25">
      <c r="B21" s="11" t="s">
        <v>191</v>
      </c>
      <c r="C21" s="12"/>
    </row>
    <row r="22" spans="2:7" x14ac:dyDescent="0.25">
      <c r="B22" s="11" t="s">
        <v>192</v>
      </c>
      <c r="C22" s="12"/>
    </row>
    <row r="23" spans="2:7" x14ac:dyDescent="0.25">
      <c r="B23" s="13" t="s">
        <v>193</v>
      </c>
      <c r="C23" s="14"/>
    </row>
    <row r="25" spans="2:7" ht="13.8" thickBot="1" x14ac:dyDescent="0.3">
      <c r="B25" s="8"/>
    </row>
    <row r="26" spans="2:7" s="18" customFormat="1" ht="31.5" customHeight="1" thickBot="1" x14ac:dyDescent="0.3">
      <c r="B26" s="15" t="s">
        <v>25</v>
      </c>
      <c r="C26" s="16" t="s">
        <v>26</v>
      </c>
      <c r="D26" s="16" t="s">
        <v>27</v>
      </c>
      <c r="E26" s="16" t="s">
        <v>28</v>
      </c>
      <c r="F26" s="16" t="s">
        <v>29</v>
      </c>
      <c r="G26" s="17" t="s">
        <v>30</v>
      </c>
    </row>
    <row r="27" spans="2:7" ht="18" customHeight="1" x14ac:dyDescent="0.25">
      <c r="B27" s="19" t="s">
        <v>31</v>
      </c>
      <c r="C27" s="20">
        <v>40</v>
      </c>
      <c r="D27" s="20">
        <v>50</v>
      </c>
      <c r="E27" s="20" t="s">
        <v>32</v>
      </c>
      <c r="F27" s="21"/>
      <c r="G27" s="22"/>
    </row>
    <row r="28" spans="2:7" x14ac:dyDescent="0.25">
      <c r="B28" s="23" t="s">
        <v>33</v>
      </c>
      <c r="C28" s="24" t="s">
        <v>34</v>
      </c>
      <c r="D28" s="24" t="s">
        <v>35</v>
      </c>
      <c r="E28" s="24" t="s">
        <v>36</v>
      </c>
      <c r="F28" s="25"/>
      <c r="G28" s="26"/>
    </row>
    <row r="29" spans="2:7" x14ac:dyDescent="0.25">
      <c r="B29" s="23" t="s">
        <v>37</v>
      </c>
      <c r="C29" s="24" t="s">
        <v>38</v>
      </c>
      <c r="D29" s="24" t="s">
        <v>39</v>
      </c>
      <c r="E29" s="24" t="s">
        <v>40</v>
      </c>
      <c r="F29" s="25"/>
      <c r="G29" s="26"/>
    </row>
    <row r="30" spans="2:7" ht="39.6" x14ac:dyDescent="0.25">
      <c r="B30" s="23" t="s">
        <v>41</v>
      </c>
      <c r="C30" s="24" t="s">
        <v>42</v>
      </c>
      <c r="D30" s="24" t="s">
        <v>43</v>
      </c>
      <c r="E30" s="24" t="s">
        <v>44</v>
      </c>
      <c r="F30" s="25"/>
      <c r="G30" s="26"/>
    </row>
    <row r="31" spans="2:7" x14ac:dyDescent="0.25">
      <c r="B31" s="23" t="s">
        <v>45</v>
      </c>
      <c r="C31" s="24" t="s">
        <v>46</v>
      </c>
      <c r="D31" s="24" t="s">
        <v>43</v>
      </c>
      <c r="E31" s="24" t="s">
        <v>47</v>
      </c>
      <c r="F31" s="25" t="s">
        <v>16</v>
      </c>
      <c r="G31" s="26"/>
    </row>
    <row r="32" spans="2:7" x14ac:dyDescent="0.25">
      <c r="B32" s="23" t="s">
        <v>48</v>
      </c>
      <c r="C32" s="24" t="s">
        <v>49</v>
      </c>
      <c r="D32" s="24" t="s">
        <v>50</v>
      </c>
      <c r="E32" s="24" t="s">
        <v>51</v>
      </c>
      <c r="F32" s="25"/>
      <c r="G32" s="26"/>
    </row>
    <row r="33" spans="2:7" x14ac:dyDescent="0.25">
      <c r="B33" s="23" t="s">
        <v>52</v>
      </c>
      <c r="C33" s="24" t="s">
        <v>53</v>
      </c>
      <c r="D33" s="27" t="s">
        <v>54</v>
      </c>
      <c r="E33" s="24" t="s">
        <v>55</v>
      </c>
      <c r="F33" s="25"/>
      <c r="G33" s="26"/>
    </row>
    <row r="34" spans="2:7" ht="26.4" x14ac:dyDescent="0.25">
      <c r="B34" s="23" t="s">
        <v>56</v>
      </c>
      <c r="C34" s="24" t="s">
        <v>57</v>
      </c>
      <c r="D34" s="24" t="s">
        <v>58</v>
      </c>
      <c r="E34" s="24" t="s">
        <v>59</v>
      </c>
      <c r="F34" s="25"/>
      <c r="G34" s="26"/>
    </row>
    <row r="35" spans="2:7" x14ac:dyDescent="0.25">
      <c r="B35" s="23" t="s">
        <v>60</v>
      </c>
      <c r="C35" s="24" t="s">
        <v>61</v>
      </c>
      <c r="D35" s="24" t="s">
        <v>62</v>
      </c>
      <c r="E35" s="24" t="s">
        <v>63</v>
      </c>
      <c r="F35" s="25" t="s">
        <v>202</v>
      </c>
      <c r="G35" s="26"/>
    </row>
    <row r="36" spans="2:7" x14ac:dyDescent="0.25">
      <c r="B36" s="23" t="s">
        <v>64</v>
      </c>
      <c r="C36" s="24" t="s">
        <v>65</v>
      </c>
      <c r="D36" s="24" t="s">
        <v>66</v>
      </c>
      <c r="E36" s="24" t="s">
        <v>67</v>
      </c>
      <c r="F36" s="25"/>
      <c r="G36" s="26"/>
    </row>
    <row r="37" spans="2:7" x14ac:dyDescent="0.25">
      <c r="B37" s="23" t="s">
        <v>68</v>
      </c>
      <c r="C37" s="24" t="s">
        <v>69</v>
      </c>
      <c r="D37" s="24" t="s">
        <v>70</v>
      </c>
      <c r="E37" s="24" t="s">
        <v>71</v>
      </c>
      <c r="F37" s="25"/>
      <c r="G37" s="26"/>
    </row>
    <row r="38" spans="2:7" x14ac:dyDescent="0.25">
      <c r="B38" s="23" t="s">
        <v>72</v>
      </c>
      <c r="C38" s="24" t="s">
        <v>38</v>
      </c>
      <c r="D38" s="24" t="s">
        <v>43</v>
      </c>
      <c r="E38" s="24" t="s">
        <v>73</v>
      </c>
      <c r="F38" s="25"/>
      <c r="G38" s="26"/>
    </row>
    <row r="39" spans="2:7" ht="26.4" x14ac:dyDescent="0.25">
      <c r="B39" s="23" t="s">
        <v>74</v>
      </c>
      <c r="C39" s="24" t="s">
        <v>75</v>
      </c>
      <c r="D39" s="24" t="s">
        <v>76</v>
      </c>
      <c r="E39" s="24" t="s">
        <v>77</v>
      </c>
      <c r="F39" s="25"/>
      <c r="G39" s="26"/>
    </row>
    <row r="40" spans="2:7" ht="26.4" x14ac:dyDescent="0.25">
      <c r="B40" s="23" t="s">
        <v>78</v>
      </c>
      <c r="C40" s="24" t="s">
        <v>79</v>
      </c>
      <c r="D40" s="24" t="s">
        <v>80</v>
      </c>
      <c r="E40" s="24" t="s">
        <v>81</v>
      </c>
      <c r="F40" s="25"/>
      <c r="G40" s="26"/>
    </row>
    <row r="41" spans="2:7" ht="26.4" x14ac:dyDescent="0.25">
      <c r="B41" s="23" t="s">
        <v>82</v>
      </c>
      <c r="C41" s="24" t="s">
        <v>83</v>
      </c>
      <c r="D41" s="24" t="s">
        <v>84</v>
      </c>
      <c r="E41" s="24" t="s">
        <v>85</v>
      </c>
      <c r="F41" s="25"/>
      <c r="G41" s="26"/>
    </row>
    <row r="42" spans="2:7" ht="26.4" x14ac:dyDescent="0.25">
      <c r="B42" s="23" t="s">
        <v>86</v>
      </c>
      <c r="C42" s="24" t="s">
        <v>87</v>
      </c>
      <c r="D42" s="24" t="s">
        <v>88</v>
      </c>
      <c r="E42" s="24" t="s">
        <v>89</v>
      </c>
      <c r="F42" s="25"/>
      <c r="G42" s="26"/>
    </row>
    <row r="43" spans="2:7" x14ac:dyDescent="0.25">
      <c r="B43" s="23" t="s">
        <v>90</v>
      </c>
      <c r="C43" s="24" t="s">
        <v>91</v>
      </c>
      <c r="D43" s="24" t="s">
        <v>92</v>
      </c>
      <c r="E43" s="24" t="s">
        <v>93</v>
      </c>
      <c r="F43" s="25"/>
      <c r="G43" s="26"/>
    </row>
    <row r="44" spans="2:7" ht="26.4" x14ac:dyDescent="0.25">
      <c r="B44" s="23" t="s">
        <v>94</v>
      </c>
      <c r="C44" s="24" t="s">
        <v>95</v>
      </c>
      <c r="D44" s="24" t="s">
        <v>96</v>
      </c>
      <c r="E44" s="24" t="s">
        <v>97</v>
      </c>
      <c r="F44" s="25"/>
      <c r="G44" s="26"/>
    </row>
    <row r="45" spans="2:7" x14ac:dyDescent="0.25">
      <c r="B45" s="23" t="s">
        <v>98</v>
      </c>
      <c r="C45" s="24" t="s">
        <v>99</v>
      </c>
      <c r="D45" s="24" t="s">
        <v>100</v>
      </c>
      <c r="E45" s="24" t="s">
        <v>101</v>
      </c>
      <c r="F45" s="25"/>
      <c r="G45" s="26"/>
    </row>
    <row r="46" spans="2:7" x14ac:dyDescent="0.25">
      <c r="B46" s="23" t="s">
        <v>102</v>
      </c>
      <c r="C46" s="24" t="s">
        <v>103</v>
      </c>
      <c r="D46" s="24" t="s">
        <v>104</v>
      </c>
      <c r="E46" s="24" t="s">
        <v>105</v>
      </c>
      <c r="F46" s="25"/>
      <c r="G46" s="26"/>
    </row>
    <row r="47" spans="2:7" x14ac:dyDescent="0.25">
      <c r="B47" s="23" t="s">
        <v>106</v>
      </c>
      <c r="C47" s="24" t="s">
        <v>38</v>
      </c>
      <c r="D47" s="24" t="s">
        <v>107</v>
      </c>
      <c r="E47" s="24" t="s">
        <v>108</v>
      </c>
      <c r="F47" s="25"/>
      <c r="G47" s="26"/>
    </row>
    <row r="48" spans="2:7" ht="39.6" x14ac:dyDescent="0.25">
      <c r="B48" s="23" t="s">
        <v>109</v>
      </c>
      <c r="C48" s="24" t="s">
        <v>110</v>
      </c>
      <c r="D48" s="24" t="s">
        <v>43</v>
      </c>
      <c r="E48" s="24" t="s">
        <v>111</v>
      </c>
      <c r="F48" s="25"/>
      <c r="G48" s="26"/>
    </row>
    <row r="49" spans="2:7" ht="26.4" x14ac:dyDescent="0.25">
      <c r="B49" s="23" t="s">
        <v>112</v>
      </c>
      <c r="C49" s="24" t="s">
        <v>113</v>
      </c>
      <c r="D49" s="24" t="s">
        <v>43</v>
      </c>
      <c r="E49" s="24" t="s">
        <v>100</v>
      </c>
      <c r="F49" s="25"/>
      <c r="G49" s="26"/>
    </row>
    <row r="50" spans="2:7" ht="39.6" x14ac:dyDescent="0.25">
      <c r="B50" s="23" t="s">
        <v>114</v>
      </c>
      <c r="C50" s="24" t="s">
        <v>115</v>
      </c>
      <c r="D50" s="24" t="s">
        <v>116</v>
      </c>
      <c r="E50" s="24" t="s">
        <v>117</v>
      </c>
      <c r="F50" s="25"/>
      <c r="G50" s="26"/>
    </row>
    <row r="51" spans="2:7" ht="52.8" x14ac:dyDescent="0.25">
      <c r="B51" s="23" t="s">
        <v>118</v>
      </c>
      <c r="C51" s="24" t="s">
        <v>119</v>
      </c>
      <c r="D51" s="24" t="s">
        <v>120</v>
      </c>
      <c r="E51" s="24" t="s">
        <v>121</v>
      </c>
      <c r="F51" s="25"/>
      <c r="G51" s="26"/>
    </row>
    <row r="52" spans="2:7" ht="26.4" x14ac:dyDescent="0.25">
      <c r="B52" s="23" t="s">
        <v>122</v>
      </c>
      <c r="C52" s="24" t="s">
        <v>123</v>
      </c>
      <c r="D52" s="24" t="s">
        <v>124</v>
      </c>
      <c r="E52" s="24" t="s">
        <v>125</v>
      </c>
      <c r="F52" s="25"/>
      <c r="G52" s="26"/>
    </row>
    <row r="53" spans="2:7" x14ac:dyDescent="0.25">
      <c r="B53" s="23" t="s">
        <v>126</v>
      </c>
      <c r="C53" s="24" t="s">
        <v>127</v>
      </c>
      <c r="D53" s="24" t="s">
        <v>128</v>
      </c>
      <c r="E53" s="24" t="s">
        <v>100</v>
      </c>
      <c r="F53" s="25"/>
      <c r="G53" s="26"/>
    </row>
    <row r="54" spans="2:7" x14ac:dyDescent="0.25">
      <c r="B54" s="23" t="s">
        <v>129</v>
      </c>
      <c r="C54" s="24" t="s">
        <v>127</v>
      </c>
      <c r="D54" s="24" t="s">
        <v>128</v>
      </c>
      <c r="E54" s="24" t="s">
        <v>100</v>
      </c>
      <c r="F54" s="25"/>
      <c r="G54" s="26"/>
    </row>
    <row r="55" spans="2:7" ht="26.4" x14ac:dyDescent="0.25">
      <c r="B55" s="23" t="s">
        <v>130</v>
      </c>
      <c r="C55" s="24" t="s">
        <v>131</v>
      </c>
      <c r="D55" s="24" t="s">
        <v>132</v>
      </c>
      <c r="E55" s="24" t="s">
        <v>133</v>
      </c>
      <c r="F55" s="25"/>
      <c r="G55" s="26"/>
    </row>
    <row r="56" spans="2:7" ht="26.4" x14ac:dyDescent="0.25">
      <c r="B56" s="23" t="s">
        <v>134</v>
      </c>
      <c r="C56" s="24" t="s">
        <v>135</v>
      </c>
      <c r="D56" s="24" t="s">
        <v>43</v>
      </c>
      <c r="E56" s="24" t="s">
        <v>136</v>
      </c>
      <c r="F56" s="25"/>
      <c r="G56" s="26"/>
    </row>
    <row r="57" spans="2:7" ht="26.4" x14ac:dyDescent="0.25">
      <c r="B57" s="23" t="s">
        <v>137</v>
      </c>
      <c r="C57" s="24" t="s">
        <v>138</v>
      </c>
      <c r="D57" s="24" t="s">
        <v>139</v>
      </c>
      <c r="E57" s="24" t="s">
        <v>140</v>
      </c>
      <c r="F57" s="25"/>
      <c r="G57" s="26"/>
    </row>
    <row r="58" spans="2:7" ht="39.6" x14ac:dyDescent="0.25">
      <c r="B58" s="23" t="s">
        <v>141</v>
      </c>
      <c r="C58" s="24" t="s">
        <v>142</v>
      </c>
      <c r="D58" s="24" t="s">
        <v>143</v>
      </c>
      <c r="E58" s="24" t="s">
        <v>144</v>
      </c>
      <c r="F58" s="25"/>
      <c r="G58" s="26"/>
    </row>
    <row r="59" spans="2:7" ht="52.8" x14ac:dyDescent="0.25">
      <c r="B59" s="23" t="s">
        <v>145</v>
      </c>
      <c r="C59" s="24" t="s">
        <v>146</v>
      </c>
      <c r="D59" s="24" t="s">
        <v>147</v>
      </c>
      <c r="E59" s="24" t="s">
        <v>148</v>
      </c>
      <c r="F59" s="25"/>
      <c r="G59" s="26"/>
    </row>
    <row r="60" spans="2:7" ht="26.4" x14ac:dyDescent="0.25">
      <c r="B60" s="23" t="s">
        <v>149</v>
      </c>
      <c r="C60" s="24" t="s">
        <v>150</v>
      </c>
      <c r="D60" s="24" t="s">
        <v>151</v>
      </c>
      <c r="E60" s="24" t="s">
        <v>135</v>
      </c>
      <c r="F60" s="25"/>
      <c r="G60" s="26"/>
    </row>
    <row r="61" spans="2:7" ht="39.6" x14ac:dyDescent="0.25">
      <c r="B61" s="23" t="s">
        <v>152</v>
      </c>
      <c r="C61" s="24" t="s">
        <v>153</v>
      </c>
      <c r="D61" s="24" t="s">
        <v>154</v>
      </c>
      <c r="E61" s="24" t="s">
        <v>155</v>
      </c>
      <c r="F61" s="25"/>
      <c r="G61" s="26"/>
    </row>
    <row r="62" spans="2:7" ht="27" thickBot="1" x14ac:dyDescent="0.3">
      <c r="B62" s="28" t="s">
        <v>156</v>
      </c>
      <c r="C62" s="85"/>
      <c r="D62" s="86"/>
      <c r="E62" s="86"/>
      <c r="F62" s="87"/>
      <c r="G62" s="29">
        <f>SUM(G27:G61)</f>
        <v>0</v>
      </c>
    </row>
    <row r="63" spans="2:7" x14ac:dyDescent="0.25">
      <c r="B63" s="30"/>
      <c r="C63" s="31"/>
      <c r="D63" s="31"/>
      <c r="E63" s="31"/>
      <c r="F63" s="32"/>
      <c r="G63" s="33"/>
    </row>
    <row r="64" spans="2:7" x14ac:dyDescent="0.25">
      <c r="B64" s="34" t="s">
        <v>157</v>
      </c>
      <c r="C64" s="35"/>
      <c r="D64" s="36" t="s">
        <v>158</v>
      </c>
      <c r="E64" s="36">
        <v>1.0699999999999999E-2</v>
      </c>
      <c r="F64" s="24" t="s">
        <v>159</v>
      </c>
      <c r="G64" s="37">
        <f>C64*E64</f>
        <v>0</v>
      </c>
    </row>
    <row r="65" spans="2:10" x14ac:dyDescent="0.25">
      <c r="B65" s="38"/>
      <c r="C65" s="32"/>
      <c r="D65" s="32"/>
      <c r="E65" s="32"/>
      <c r="F65" s="32"/>
      <c r="G65" s="38"/>
    </row>
    <row r="66" spans="2:10" ht="126" customHeight="1" x14ac:dyDescent="0.25">
      <c r="B66" s="34" t="s">
        <v>160</v>
      </c>
      <c r="C66" s="75" t="s">
        <v>161</v>
      </c>
      <c r="D66" s="76"/>
      <c r="E66" s="77"/>
      <c r="F66" s="75" t="s">
        <v>226</v>
      </c>
      <c r="G66" s="78"/>
      <c r="I66" s="79"/>
      <c r="J66" s="79"/>
    </row>
    <row r="67" spans="2:10" x14ac:dyDescent="0.25">
      <c r="B67" s="38"/>
      <c r="C67" s="32"/>
      <c r="D67" s="32"/>
      <c r="E67" s="32"/>
      <c r="F67" s="32"/>
      <c r="G67" s="38"/>
    </row>
    <row r="68" spans="2:10" x14ac:dyDescent="0.25">
      <c r="B68" s="30"/>
      <c r="C68" s="32"/>
      <c r="D68" s="32"/>
      <c r="E68" s="32"/>
      <c r="F68" s="32"/>
      <c r="G68" s="38"/>
    </row>
    <row r="69" spans="2:10" x14ac:dyDescent="0.25">
      <c r="B69" s="32"/>
      <c r="C69" s="32"/>
      <c r="D69" s="32"/>
      <c r="E69" s="32"/>
      <c r="F69" s="32"/>
      <c r="G69" s="32"/>
    </row>
    <row r="70" spans="2:10" x14ac:dyDescent="0.25">
      <c r="B70" s="32"/>
      <c r="C70" s="32"/>
      <c r="D70" s="32"/>
      <c r="E70" s="32"/>
      <c r="F70" s="32"/>
      <c r="G70" s="32"/>
    </row>
    <row r="71" spans="2:10" x14ac:dyDescent="0.25">
      <c r="B71" s="32"/>
      <c r="C71" s="32"/>
      <c r="D71" s="32"/>
      <c r="E71" s="32"/>
      <c r="F71" s="32"/>
      <c r="G71" s="32"/>
    </row>
    <row r="72" spans="2:10" x14ac:dyDescent="0.25">
      <c r="B72" s="32"/>
      <c r="C72" s="32"/>
      <c r="D72" s="32"/>
      <c r="E72" s="32"/>
      <c r="F72" s="32"/>
      <c r="G72" s="32"/>
    </row>
    <row r="73" spans="2:10" x14ac:dyDescent="0.25">
      <c r="B73" s="32"/>
      <c r="C73" s="32"/>
      <c r="D73" s="32"/>
      <c r="E73" s="32"/>
      <c r="F73" s="32"/>
      <c r="G73" s="32"/>
    </row>
    <row r="74" spans="2:10" x14ac:dyDescent="0.25">
      <c r="B74" s="32"/>
      <c r="C74" s="32"/>
      <c r="D74" s="32"/>
      <c r="E74" s="32"/>
      <c r="F74" s="32"/>
      <c r="G74" s="32"/>
    </row>
    <row r="75" spans="2:10" x14ac:dyDescent="0.25">
      <c r="B75" s="32"/>
      <c r="C75" s="32"/>
      <c r="D75" s="32"/>
      <c r="E75" s="32"/>
      <c r="F75" s="32"/>
      <c r="G75" s="32"/>
    </row>
    <row r="76" spans="2:10" x14ac:dyDescent="0.25">
      <c r="B76" s="32"/>
      <c r="C76" s="32"/>
      <c r="D76" s="32"/>
      <c r="E76" s="32"/>
      <c r="F76" s="32"/>
      <c r="G76" s="32"/>
    </row>
    <row r="77" spans="2:10" x14ac:dyDescent="0.25">
      <c r="B77" s="32"/>
      <c r="C77" s="32"/>
      <c r="D77" s="32"/>
      <c r="E77" s="32"/>
      <c r="F77" s="32"/>
      <c r="G77" s="32"/>
    </row>
    <row r="78" spans="2:10" x14ac:dyDescent="0.25">
      <c r="B78" s="32"/>
      <c r="C78" s="32"/>
      <c r="D78" s="32"/>
      <c r="E78" s="32"/>
      <c r="F78" s="32"/>
      <c r="G78" s="32"/>
    </row>
    <row r="79" spans="2:10" x14ac:dyDescent="0.25">
      <c r="B79" s="32"/>
      <c r="C79" s="32"/>
      <c r="D79" s="32"/>
      <c r="E79" s="32"/>
      <c r="F79" s="32"/>
      <c r="G79" s="32"/>
    </row>
    <row r="80" spans="2:10" x14ac:dyDescent="0.25">
      <c r="B80" s="32"/>
      <c r="C80" s="32"/>
      <c r="D80" s="32"/>
      <c r="E80" s="32"/>
      <c r="F80" s="32"/>
      <c r="G80" s="32"/>
    </row>
    <row r="81" spans="2:7" x14ac:dyDescent="0.25">
      <c r="B81" s="32"/>
      <c r="C81" s="32"/>
      <c r="D81" s="32"/>
      <c r="E81" s="32"/>
      <c r="F81" s="32"/>
      <c r="G81" s="32"/>
    </row>
    <row r="82" spans="2:7" x14ac:dyDescent="0.25">
      <c r="B82" s="32"/>
      <c r="C82" s="32"/>
      <c r="D82" s="32"/>
      <c r="E82" s="32"/>
      <c r="F82" s="32"/>
      <c r="G82" s="32"/>
    </row>
    <row r="83" spans="2:7" x14ac:dyDescent="0.25">
      <c r="B83" s="32"/>
      <c r="C83" s="32"/>
      <c r="D83" s="32"/>
      <c r="E83" s="32"/>
      <c r="F83" s="32"/>
      <c r="G83" s="32"/>
    </row>
    <row r="84" spans="2:7" x14ac:dyDescent="0.25">
      <c r="B84" s="32"/>
      <c r="C84" s="32"/>
      <c r="D84" s="32"/>
      <c r="E84" s="32"/>
      <c r="F84" s="32"/>
      <c r="G84" s="32"/>
    </row>
    <row r="85" spans="2:7" x14ac:dyDescent="0.25">
      <c r="B85" s="32"/>
      <c r="C85" s="32"/>
      <c r="D85" s="32"/>
      <c r="E85" s="32"/>
      <c r="F85" s="32"/>
      <c r="G85" s="32"/>
    </row>
    <row r="86" spans="2:7" x14ac:dyDescent="0.25">
      <c r="B86" s="32"/>
      <c r="C86" s="32"/>
      <c r="D86" s="32"/>
      <c r="E86" s="32"/>
      <c r="F86" s="32"/>
      <c r="G86" s="32"/>
    </row>
    <row r="87" spans="2:7" x14ac:dyDescent="0.25">
      <c r="B87" s="32"/>
      <c r="C87" s="32"/>
      <c r="D87" s="32"/>
      <c r="E87" s="32"/>
      <c r="F87" s="32"/>
      <c r="G87" s="32"/>
    </row>
    <row r="88" spans="2:7" x14ac:dyDescent="0.25">
      <c r="B88" s="32"/>
      <c r="C88" s="32"/>
      <c r="D88" s="32"/>
      <c r="E88" s="32"/>
      <c r="F88" s="32"/>
      <c r="G88" s="32"/>
    </row>
    <row r="89" spans="2:7" x14ac:dyDescent="0.25">
      <c r="B89" s="39"/>
      <c r="C89" s="39"/>
      <c r="D89" s="39"/>
      <c r="E89" s="39"/>
      <c r="F89" s="39"/>
      <c r="G89" s="39"/>
    </row>
    <row r="90" spans="2:7" x14ac:dyDescent="0.25">
      <c r="B90" s="39"/>
      <c r="C90" s="39"/>
      <c r="D90" s="39"/>
      <c r="E90" s="39"/>
      <c r="F90" s="39"/>
      <c r="G90" s="39"/>
    </row>
    <row r="91" spans="2:7" x14ac:dyDescent="0.25">
      <c r="B91" s="39"/>
      <c r="C91" s="39"/>
      <c r="D91" s="39"/>
      <c r="E91" s="39"/>
      <c r="F91" s="39"/>
      <c r="G91" s="39"/>
    </row>
    <row r="92" spans="2:7" x14ac:dyDescent="0.25">
      <c r="B92" s="39"/>
      <c r="C92" s="39"/>
      <c r="D92" s="39"/>
      <c r="E92" s="39"/>
      <c r="F92" s="39"/>
      <c r="G92" s="39"/>
    </row>
    <row r="93" spans="2:7" x14ac:dyDescent="0.25">
      <c r="B93" s="39"/>
      <c r="C93" s="39"/>
      <c r="D93" s="39"/>
      <c r="E93" s="39"/>
      <c r="F93" s="39"/>
      <c r="G93" s="39"/>
    </row>
    <row r="94" spans="2:7" x14ac:dyDescent="0.25">
      <c r="B94" s="39"/>
      <c r="C94" s="39"/>
      <c r="D94" s="39"/>
      <c r="E94" s="39"/>
      <c r="F94" s="39"/>
      <c r="G94" s="39"/>
    </row>
    <row r="95" spans="2:7" x14ac:dyDescent="0.25">
      <c r="B95" s="39"/>
      <c r="C95" s="39"/>
      <c r="D95" s="39"/>
      <c r="E95" s="39"/>
      <c r="F95" s="39"/>
      <c r="G95" s="39"/>
    </row>
    <row r="96" spans="2:7" x14ac:dyDescent="0.25">
      <c r="B96" s="39"/>
      <c r="C96" s="39"/>
      <c r="D96" s="39"/>
      <c r="E96" s="39"/>
      <c r="F96" s="39"/>
      <c r="G96" s="39"/>
    </row>
    <row r="97" spans="2:7" x14ac:dyDescent="0.25">
      <c r="B97" s="39"/>
      <c r="C97" s="39"/>
      <c r="D97" s="39"/>
      <c r="E97" s="39"/>
      <c r="F97" s="39"/>
      <c r="G97" s="39"/>
    </row>
    <row r="98" spans="2:7" x14ac:dyDescent="0.25">
      <c r="B98" s="39"/>
      <c r="C98" s="39"/>
      <c r="D98" s="39"/>
      <c r="E98" s="39"/>
      <c r="F98" s="39"/>
      <c r="G98" s="39"/>
    </row>
    <row r="99" spans="2:7" x14ac:dyDescent="0.25">
      <c r="B99" s="39"/>
      <c r="C99" s="39"/>
      <c r="D99" s="39"/>
      <c r="E99" s="39"/>
      <c r="F99" s="39"/>
      <c r="G99" s="39"/>
    </row>
    <row r="100" spans="2:7" x14ac:dyDescent="0.25">
      <c r="B100" s="39"/>
      <c r="C100" s="39"/>
      <c r="D100" s="39"/>
      <c r="E100" s="39"/>
      <c r="F100" s="39"/>
      <c r="G100" s="39"/>
    </row>
    <row r="101" spans="2:7" x14ac:dyDescent="0.25">
      <c r="B101" s="39"/>
      <c r="C101" s="39"/>
      <c r="D101" s="39"/>
      <c r="E101" s="39"/>
      <c r="F101" s="39"/>
      <c r="G101" s="39"/>
    </row>
    <row r="102" spans="2:7" x14ac:dyDescent="0.25">
      <c r="B102" s="39"/>
      <c r="C102" s="39"/>
      <c r="D102" s="39"/>
      <c r="E102" s="39"/>
      <c r="F102" s="39"/>
      <c r="G102" s="39"/>
    </row>
    <row r="103" spans="2:7" x14ac:dyDescent="0.25">
      <c r="B103" s="39"/>
      <c r="C103" s="39"/>
      <c r="D103" s="39"/>
      <c r="E103" s="39"/>
      <c r="F103" s="39"/>
      <c r="G103" s="39"/>
    </row>
    <row r="104" spans="2:7" x14ac:dyDescent="0.25">
      <c r="B104" s="39"/>
      <c r="C104" s="39"/>
      <c r="D104" s="39"/>
      <c r="E104" s="39"/>
      <c r="F104" s="39"/>
      <c r="G104" s="39"/>
    </row>
    <row r="105" spans="2:7" x14ac:dyDescent="0.25">
      <c r="B105" s="39"/>
      <c r="C105" s="39"/>
      <c r="D105" s="39"/>
      <c r="E105" s="39"/>
      <c r="F105" s="39"/>
      <c r="G105" s="39"/>
    </row>
  </sheetData>
  <mergeCells count="7">
    <mergeCell ref="C66:E66"/>
    <mergeCell ref="F66:G66"/>
    <mergeCell ref="I66:J66"/>
    <mergeCell ref="C5:G5"/>
    <mergeCell ref="C6:G6"/>
    <mergeCell ref="B8:G12"/>
    <mergeCell ref="C62:F62"/>
  </mergeCells>
  <printOptions horizontalCentered="1"/>
  <pageMargins left="0.17" right="0.16" top="0.5" bottom="0.5" header="0.5" footer="0.5"/>
  <pageSetup scale="91"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Oppty Grading Scale</vt:lpstr>
      <vt:lpstr>Difficulty Grading Scale</vt:lpstr>
      <vt:lpstr>'Difficulty Grading Scale'!Print_Area</vt:lpstr>
      <vt:lpstr>'Oppty Grading Scale'!Print_Area</vt:lpstr>
      <vt:lpstr>'Difficulty Grading Scale'!Print_Titles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Young</dc:creator>
  <cp:lastModifiedBy>clay</cp:lastModifiedBy>
  <cp:lastPrinted>2020-08-27T03:23:56Z</cp:lastPrinted>
  <dcterms:created xsi:type="dcterms:W3CDTF">2020-08-19T17:46:45Z</dcterms:created>
  <dcterms:modified xsi:type="dcterms:W3CDTF">2022-11-28T18:34:33Z</dcterms:modified>
</cp:coreProperties>
</file>